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L:\Dokumenti\Izvještaji Fina\2025\06-25\"/>
    </mc:Choice>
  </mc:AlternateContent>
  <xr:revisionPtr revIDLastSave="0" documentId="13_ncr:1_{377EFAA8-D35F-44F2-87BA-99B7CEB2AF2B}"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7" i="9" l="1"/>
  <c r="J1477" i="9"/>
  <c r="F347" i="9"/>
  <c r="F346" i="9"/>
  <c r="F345" i="9"/>
  <c r="F344" i="9" s="1"/>
  <c r="F343" i="9"/>
  <c r="F342" i="9"/>
  <c r="F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s="1"/>
  <c r="H330" i="9"/>
  <c r="G330" i="9"/>
  <c r="F330" i="9"/>
  <c r="E330" i="9"/>
  <c r="H329" i="9"/>
  <c r="G329" i="9"/>
  <c r="E329" i="9" s="1"/>
  <c r="F329" i="9"/>
  <c r="H328" i="9"/>
  <c r="G328" i="9"/>
  <c r="E328" i="9" s="1"/>
  <c r="F328" i="9"/>
  <c r="B328" i="9"/>
  <c r="H327" i="9"/>
  <c r="G327" i="9"/>
  <c r="F327" i="9"/>
  <c r="E327" i="9"/>
  <c r="B327" i="9" s="1"/>
  <c r="H326" i="9"/>
  <c r="G326" i="9"/>
  <c r="F326" i="9"/>
  <c r="E326" i="9"/>
  <c r="H325" i="9"/>
  <c r="G325" i="9"/>
  <c r="E325" i="9" s="1"/>
  <c r="F325" i="9"/>
  <c r="H324" i="9"/>
  <c r="G324" i="9"/>
  <c r="F324" i="9"/>
  <c r="H323" i="9"/>
  <c r="G323" i="9"/>
  <c r="F323" i="9"/>
  <c r="E323" i="9"/>
  <c r="B323" i="9" s="1"/>
  <c r="H322" i="9"/>
  <c r="G322" i="9"/>
  <c r="E322" i="9" s="1"/>
  <c r="F322" i="9"/>
  <c r="H321" i="9"/>
  <c r="G321" i="9"/>
  <c r="E321" i="9" s="1"/>
  <c r="F321" i="9"/>
  <c r="H320" i="9"/>
  <c r="G320" i="9"/>
  <c r="F320" i="9"/>
  <c r="H319" i="9"/>
  <c r="G319" i="9"/>
  <c r="F319" i="9"/>
  <c r="E319" i="9"/>
  <c r="B319" i="9" s="1"/>
  <c r="H318" i="9"/>
  <c r="G318" i="9"/>
  <c r="F318" i="9"/>
  <c r="E318" i="9"/>
  <c r="H317" i="9"/>
  <c r="G317" i="9"/>
  <c r="E317" i="9" s="1"/>
  <c r="B317" i="9" s="1"/>
  <c r="F317" i="9"/>
  <c r="F316" i="9"/>
  <c r="F315" i="9"/>
  <c r="F314" i="9"/>
  <c r="H313" i="9"/>
  <c r="G313" i="9"/>
  <c r="E313" i="9" s="1"/>
  <c r="B313" i="9" s="1"/>
  <c r="F313" i="9"/>
  <c r="H312" i="9"/>
  <c r="G312" i="9"/>
  <c r="E312" i="9" s="1"/>
  <c r="B312" i="9" s="1"/>
  <c r="F312" i="9"/>
  <c r="H311" i="9"/>
  <c r="G311" i="9"/>
  <c r="F311" i="9"/>
  <c r="E311" i="9"/>
  <c r="B311" i="9" s="1"/>
  <c r="F310" i="9"/>
  <c r="F309" i="9"/>
  <c r="F308" i="9"/>
  <c r="H307" i="9"/>
  <c r="G307" i="9"/>
  <c r="F307" i="9"/>
  <c r="F306" i="9"/>
  <c r="H305" i="9"/>
  <c r="G305" i="9"/>
  <c r="F305" i="9"/>
  <c r="E305" i="9"/>
  <c r="B305" i="9" s="1"/>
  <c r="H304" i="9"/>
  <c r="G304" i="9"/>
  <c r="F304" i="9"/>
  <c r="E304" i="9"/>
  <c r="H303" i="9"/>
  <c r="G303" i="9"/>
  <c r="E303" i="9" s="1"/>
  <c r="F303" i="9"/>
  <c r="F302" i="9"/>
  <c r="F301" i="9"/>
  <c r="F300" i="9"/>
  <c r="F299" i="9"/>
  <c r="F297" i="9"/>
  <c r="L296" i="9"/>
  <c r="F296" i="9" s="1"/>
  <c r="H296" i="9"/>
  <c r="F295" i="9"/>
  <c r="I294" i="9"/>
  <c r="H294" i="9"/>
  <c r="F294" i="9"/>
  <c r="E294" i="9"/>
  <c r="B294" i="9" s="1"/>
  <c r="E293" i="9"/>
  <c r="M292" i="9"/>
  <c r="L292" i="9"/>
  <c r="F292" i="9" s="1"/>
  <c r="B292" i="9" s="1"/>
  <c r="E292" i="9"/>
  <c r="M291" i="9"/>
  <c r="L291" i="9"/>
  <c r="F291" i="9" s="1"/>
  <c r="B291" i="9" s="1"/>
  <c r="E291" i="9"/>
  <c r="M290" i="9"/>
  <c r="F290" i="9" s="1"/>
  <c r="B290" i="9" s="1"/>
  <c r="L290" i="9"/>
  <c r="E290" i="9"/>
  <c r="M289" i="9"/>
  <c r="L289" i="9"/>
  <c r="F289" i="9" s="1"/>
  <c r="E289" i="9"/>
  <c r="M288" i="9"/>
  <c r="L288" i="9"/>
  <c r="F288" i="9" s="1"/>
  <c r="B288" i="9" s="1"/>
  <c r="E288" i="9"/>
  <c r="M287" i="9"/>
  <c r="L287" i="9"/>
  <c r="E287" i="9"/>
  <c r="M286" i="9"/>
  <c r="F286" i="9" s="1"/>
  <c r="L286" i="9"/>
  <c r="E286" i="9"/>
  <c r="B286" i="9" s="1"/>
  <c r="M285" i="9"/>
  <c r="L285" i="9"/>
  <c r="F285" i="9"/>
  <c r="E285" i="9"/>
  <c r="M284" i="9"/>
  <c r="L284" i="9"/>
  <c r="F284" i="9"/>
  <c r="B284" i="9" s="1"/>
  <c r="E284" i="9"/>
  <c r="M283" i="9"/>
  <c r="L283" i="9"/>
  <c r="F283" i="9" s="1"/>
  <c r="E283" i="9"/>
  <c r="B283" i="9" s="1"/>
  <c r="M282" i="9"/>
  <c r="L282" i="9"/>
  <c r="F282" i="9"/>
  <c r="B282" i="9" s="1"/>
  <c r="E282" i="9"/>
  <c r="M281" i="9"/>
  <c r="L281" i="9"/>
  <c r="F281" i="9" s="1"/>
  <c r="E281" i="9"/>
  <c r="M280" i="9"/>
  <c r="L280" i="9"/>
  <c r="E280" i="9"/>
  <c r="M279" i="9"/>
  <c r="L279" i="9"/>
  <c r="E279" i="9"/>
  <c r="M278" i="9"/>
  <c r="F278" i="9" s="1"/>
  <c r="B278" i="9" s="1"/>
  <c r="L278" i="9"/>
  <c r="E278" i="9"/>
  <c r="M277" i="9"/>
  <c r="L277" i="9"/>
  <c r="F277" i="9"/>
  <c r="E277" i="9"/>
  <c r="B277" i="9" s="1"/>
  <c r="M276" i="9"/>
  <c r="L276" i="9"/>
  <c r="F276" i="9"/>
  <c r="B276" i="9" s="1"/>
  <c r="E276" i="9"/>
  <c r="M275" i="9"/>
  <c r="L275" i="9"/>
  <c r="F275" i="9" s="1"/>
  <c r="E275" i="9"/>
  <c r="B275" i="9" s="1"/>
  <c r="M274" i="9"/>
  <c r="L274" i="9"/>
  <c r="F274" i="9"/>
  <c r="B274" i="9" s="1"/>
  <c r="E274" i="9"/>
  <c r="M273" i="9"/>
  <c r="L273" i="9"/>
  <c r="F273" i="9" s="1"/>
  <c r="E273" i="9"/>
  <c r="M272" i="9"/>
  <c r="L272" i="9"/>
  <c r="F272" i="9" s="1"/>
  <c r="B272" i="9" s="1"/>
  <c r="E272" i="9"/>
  <c r="M271" i="9"/>
  <c r="L271" i="9"/>
  <c r="E271" i="9"/>
  <c r="M270" i="9"/>
  <c r="F270" i="9" s="1"/>
  <c r="L270" i="9"/>
  <c r="E270" i="9"/>
  <c r="B270" i="9" s="1"/>
  <c r="M269" i="9"/>
  <c r="L269" i="9"/>
  <c r="F269" i="9"/>
  <c r="E269" i="9"/>
  <c r="M268" i="9"/>
  <c r="L268" i="9"/>
  <c r="F268" i="9"/>
  <c r="B268" i="9" s="1"/>
  <c r="E268" i="9"/>
  <c r="M267" i="9"/>
  <c r="L267" i="9"/>
  <c r="F267" i="9" s="1"/>
  <c r="E267" i="9"/>
  <c r="B267" i="9" s="1"/>
  <c r="M266" i="9"/>
  <c r="L266" i="9"/>
  <c r="F266" i="9"/>
  <c r="B266" i="9" s="1"/>
  <c r="E266" i="9"/>
  <c r="M265" i="9"/>
  <c r="L265" i="9"/>
  <c r="F265" i="9" s="1"/>
  <c r="E265" i="9"/>
  <c r="M264" i="9"/>
  <c r="L264" i="9"/>
  <c r="E264" i="9"/>
  <c r="M263" i="9"/>
  <c r="L263" i="9"/>
  <c r="E263" i="9"/>
  <c r="M262" i="9"/>
  <c r="F262" i="9" s="1"/>
  <c r="B262" i="9" s="1"/>
  <c r="L262" i="9"/>
  <c r="E262" i="9"/>
  <c r="M261" i="9"/>
  <c r="L261" i="9"/>
  <c r="F261" i="9"/>
  <c r="E261" i="9"/>
  <c r="B261" i="9" s="1"/>
  <c r="M260" i="9"/>
  <c r="L260" i="9"/>
  <c r="F260" i="9"/>
  <c r="B260" i="9" s="1"/>
  <c r="E260" i="9"/>
  <c r="M259" i="9"/>
  <c r="L259" i="9"/>
  <c r="F259" i="9" s="1"/>
  <c r="E259" i="9"/>
  <c r="B259" i="9" s="1"/>
  <c r="M258" i="9"/>
  <c r="L258" i="9"/>
  <c r="F258" i="9"/>
  <c r="E258" i="9"/>
  <c r="B258" i="9" s="1"/>
  <c r="M257" i="9"/>
  <c r="L257" i="9"/>
  <c r="F257" i="9" s="1"/>
  <c r="E257" i="9"/>
  <c r="M256" i="9"/>
  <c r="L256" i="9"/>
  <c r="E256" i="9"/>
  <c r="M255" i="9"/>
  <c r="L255" i="9"/>
  <c r="E255" i="9"/>
  <c r="M254" i="9"/>
  <c r="F254" i="9" s="1"/>
  <c r="L254" i="9"/>
  <c r="E254" i="9"/>
  <c r="B254" i="9" s="1"/>
  <c r="M253" i="9"/>
  <c r="L253" i="9"/>
  <c r="F253" i="9"/>
  <c r="E253" i="9"/>
  <c r="M252" i="9"/>
  <c r="L252" i="9"/>
  <c r="F252" i="9"/>
  <c r="B252" i="9" s="1"/>
  <c r="E252" i="9"/>
  <c r="M251" i="9"/>
  <c r="L251" i="9"/>
  <c r="F251" i="9" s="1"/>
  <c r="E251" i="9"/>
  <c r="B251" i="9" s="1"/>
  <c r="M250" i="9"/>
  <c r="L250" i="9"/>
  <c r="F250" i="9"/>
  <c r="E250" i="9"/>
  <c r="B250" i="9" s="1"/>
  <c r="M249" i="9"/>
  <c r="L249" i="9"/>
  <c r="F249" i="9" s="1"/>
  <c r="E249" i="9"/>
  <c r="M248" i="9"/>
  <c r="L248" i="9"/>
  <c r="E248" i="9"/>
  <c r="M247" i="9"/>
  <c r="L247" i="9"/>
  <c r="E247" i="9"/>
  <c r="M246" i="9"/>
  <c r="F246" i="9" s="1"/>
  <c r="L246" i="9"/>
  <c r="E246" i="9"/>
  <c r="M245" i="9"/>
  <c r="L245" i="9"/>
  <c r="F245" i="9"/>
  <c r="E245" i="9"/>
  <c r="M244" i="9"/>
  <c r="F244" i="9" s="1"/>
  <c r="B244" i="9" s="1"/>
  <c r="L244" i="9"/>
  <c r="E244" i="9"/>
  <c r="M243" i="9"/>
  <c r="L243" i="9"/>
  <c r="E243" i="9"/>
  <c r="M242" i="9"/>
  <c r="L242" i="9"/>
  <c r="F242" i="9"/>
  <c r="B242" i="9" s="1"/>
  <c r="E242" i="9"/>
  <c r="M241" i="9"/>
  <c r="L241" i="9"/>
  <c r="E241" i="9"/>
  <c r="M240" i="9"/>
  <c r="L240" i="9"/>
  <c r="E240" i="9"/>
  <c r="M239" i="9"/>
  <c r="L239" i="9"/>
  <c r="E239" i="9"/>
  <c r="M238" i="9"/>
  <c r="F238" i="9" s="1"/>
  <c r="L238" i="9"/>
  <c r="E238" i="9"/>
  <c r="B238" i="9" s="1"/>
  <c r="M237" i="9"/>
  <c r="F237" i="9" s="1"/>
  <c r="L237" i="9"/>
  <c r="E237" i="9"/>
  <c r="M236" i="9"/>
  <c r="L236" i="9"/>
  <c r="F236" i="9"/>
  <c r="B236" i="9" s="1"/>
  <c r="E236" i="9"/>
  <c r="M235" i="9"/>
  <c r="L235" i="9"/>
  <c r="F235" i="9" s="1"/>
  <c r="E235" i="9"/>
  <c r="B235" i="9" s="1"/>
  <c r="M234" i="9"/>
  <c r="L234" i="9"/>
  <c r="F234" i="9"/>
  <c r="B234" i="9" s="1"/>
  <c r="E234" i="9"/>
  <c r="M233" i="9"/>
  <c r="L233" i="9"/>
  <c r="E233" i="9"/>
  <c r="M232" i="9"/>
  <c r="L232" i="9"/>
  <c r="E232" i="9"/>
  <c r="M231" i="9"/>
  <c r="L231" i="9"/>
  <c r="E231" i="9"/>
  <c r="M230" i="9"/>
  <c r="F230" i="9" s="1"/>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B172" i="9" s="1"/>
  <c r="F172" i="9"/>
  <c r="H171" i="9"/>
  <c r="G171" i="9"/>
  <c r="F171" i="9"/>
  <c r="E171" i="9"/>
  <c r="B171" i="9" s="1"/>
  <c r="H170" i="9"/>
  <c r="G170" i="9"/>
  <c r="F170" i="9"/>
  <c r="E170" i="9"/>
  <c r="H169" i="9"/>
  <c r="G169" i="9"/>
  <c r="F169" i="9"/>
  <c r="H168" i="9"/>
  <c r="E168" i="9" s="1"/>
  <c r="B168" i="9" s="1"/>
  <c r="G168" i="9"/>
  <c r="F168" i="9"/>
  <c r="H167" i="9"/>
  <c r="G167" i="9"/>
  <c r="F167" i="9"/>
  <c r="E167" i="9"/>
  <c r="B167" i="9" s="1"/>
  <c r="H166" i="9"/>
  <c r="G166" i="9"/>
  <c r="E166" i="9" s="1"/>
  <c r="F166" i="9"/>
  <c r="H165" i="9"/>
  <c r="G165" i="9"/>
  <c r="F165" i="9"/>
  <c r="H164" i="9"/>
  <c r="G164" i="9"/>
  <c r="E164" i="9" s="1"/>
  <c r="B164" i="9" s="1"/>
  <c r="F164" i="9"/>
  <c r="H163" i="9"/>
  <c r="E163" i="9" s="1"/>
  <c r="B163" i="9" s="1"/>
  <c r="G163" i="9"/>
  <c r="F163" i="9"/>
  <c r="H162" i="9"/>
  <c r="G162" i="9"/>
  <c r="F162" i="9"/>
  <c r="E162" i="9"/>
  <c r="B162" i="9" s="1"/>
  <c r="H161" i="9"/>
  <c r="G161" i="9"/>
  <c r="F161" i="9"/>
  <c r="H160" i="9"/>
  <c r="E160" i="9" s="1"/>
  <c r="G160" i="9"/>
  <c r="F160" i="9"/>
  <c r="B160" i="9"/>
  <c r="H159" i="9"/>
  <c r="G159" i="9"/>
  <c r="F159" i="9"/>
  <c r="E159" i="9"/>
  <c r="B159" i="9" s="1"/>
  <c r="H158" i="9"/>
  <c r="G158" i="9"/>
  <c r="E158" i="9" s="1"/>
  <c r="F158" i="9"/>
  <c r="H157" i="9"/>
  <c r="G157" i="9"/>
  <c r="E157" i="9" s="1"/>
  <c r="F157" i="9"/>
  <c r="F156" i="9"/>
  <c r="H155" i="9"/>
  <c r="E155" i="9" s="1"/>
  <c r="G155" i="9"/>
  <c r="F155" i="9"/>
  <c r="B155" i="9"/>
  <c r="H154" i="9"/>
  <c r="G154" i="9"/>
  <c r="F154" i="9"/>
  <c r="E154" i="9"/>
  <c r="B154" i="9" s="1"/>
  <c r="H153" i="9"/>
  <c r="G153" i="9"/>
  <c r="E153" i="9" s="1"/>
  <c r="F153" i="9"/>
  <c r="H152" i="9"/>
  <c r="G152" i="9"/>
  <c r="E152" i="9" s="1"/>
  <c r="B152" i="9" s="1"/>
  <c r="F152" i="9"/>
  <c r="H151" i="9"/>
  <c r="E151" i="9" s="1"/>
  <c r="B151" i="9" s="1"/>
  <c r="G151" i="9"/>
  <c r="F151" i="9"/>
  <c r="H150" i="9"/>
  <c r="G150" i="9"/>
  <c r="F150" i="9"/>
  <c r="E150" i="9"/>
  <c r="B150" i="9" s="1"/>
  <c r="H149" i="9"/>
  <c r="G149" i="9"/>
  <c r="E149" i="9" s="1"/>
  <c r="B149" i="9" s="1"/>
  <c r="F149" i="9"/>
  <c r="H148" i="9"/>
  <c r="G148" i="9"/>
  <c r="E148" i="9" s="1"/>
  <c r="B148" i="9" s="1"/>
  <c r="F148" i="9"/>
  <c r="H147" i="9"/>
  <c r="E147" i="9" s="1"/>
  <c r="G147" i="9"/>
  <c r="F147" i="9"/>
  <c r="B147" i="9"/>
  <c r="H146" i="9"/>
  <c r="G146" i="9"/>
  <c r="F146" i="9"/>
  <c r="E146" i="9"/>
  <c r="B146" i="9" s="1"/>
  <c r="H145" i="9"/>
  <c r="G145" i="9"/>
  <c r="E145" i="9" s="1"/>
  <c r="F145" i="9"/>
  <c r="H144" i="9"/>
  <c r="G144" i="9"/>
  <c r="E144" i="9" s="1"/>
  <c r="B144" i="9" s="1"/>
  <c r="F144" i="9"/>
  <c r="H143" i="9"/>
  <c r="E143" i="9" s="1"/>
  <c r="B143" i="9" s="1"/>
  <c r="G143" i="9"/>
  <c r="F143" i="9"/>
  <c r="H142" i="9"/>
  <c r="G142" i="9"/>
  <c r="F142" i="9"/>
  <c r="E142" i="9"/>
  <c r="B142" i="9" s="1"/>
  <c r="H141" i="9"/>
  <c r="G141" i="9"/>
  <c r="E141" i="9" s="1"/>
  <c r="B141" i="9" s="1"/>
  <c r="F141" i="9"/>
  <c r="H140" i="9"/>
  <c r="G140" i="9"/>
  <c r="E140" i="9" s="1"/>
  <c r="B140" i="9" s="1"/>
  <c r="F140" i="9"/>
  <c r="H139" i="9"/>
  <c r="E139" i="9" s="1"/>
  <c r="G139" i="9"/>
  <c r="F139" i="9"/>
  <c r="B139" i="9"/>
  <c r="H138" i="9"/>
  <c r="G138" i="9"/>
  <c r="F138" i="9"/>
  <c r="E138" i="9"/>
  <c r="B138" i="9" s="1"/>
  <c r="H137" i="9"/>
  <c r="G137" i="9"/>
  <c r="E137" i="9" s="1"/>
  <c r="F137" i="9"/>
  <c r="H136" i="9"/>
  <c r="G136" i="9"/>
  <c r="E136" i="9" s="1"/>
  <c r="B136" i="9" s="1"/>
  <c r="F136" i="9"/>
  <c r="H135" i="9"/>
  <c r="E135" i="9" s="1"/>
  <c r="B135" i="9" s="1"/>
  <c r="G135" i="9"/>
  <c r="F135" i="9"/>
  <c r="H134" i="9"/>
  <c r="G134" i="9"/>
  <c r="F134" i="9"/>
  <c r="E134" i="9"/>
  <c r="B134" i="9" s="1"/>
  <c r="H133" i="9"/>
  <c r="G133" i="9"/>
  <c r="E133" i="9" s="1"/>
  <c r="B133" i="9" s="1"/>
  <c r="F133" i="9"/>
  <c r="H132" i="9"/>
  <c r="G132" i="9"/>
  <c r="E132" i="9" s="1"/>
  <c r="B132" i="9" s="1"/>
  <c r="F132" i="9"/>
  <c r="H131" i="9"/>
  <c r="E131" i="9" s="1"/>
  <c r="B131" i="9" s="1"/>
  <c r="G131" i="9"/>
  <c r="F131" i="9"/>
  <c r="H130" i="9"/>
  <c r="G130" i="9"/>
  <c r="F130" i="9"/>
  <c r="E130" i="9"/>
  <c r="B130" i="9" s="1"/>
  <c r="H129" i="9"/>
  <c r="G129" i="9"/>
  <c r="E129" i="9" s="1"/>
  <c r="F129" i="9"/>
  <c r="B129" i="9"/>
  <c r="H128" i="9"/>
  <c r="E128" i="9" s="1"/>
  <c r="B128" i="9" s="1"/>
  <c r="G128" i="9"/>
  <c r="F128" i="9"/>
  <c r="H127" i="9"/>
  <c r="G127" i="9"/>
  <c r="F127" i="9"/>
  <c r="E127" i="9"/>
  <c r="B127" i="9" s="1"/>
  <c r="H126" i="9"/>
  <c r="G126" i="9"/>
  <c r="E126" i="9" s="1"/>
  <c r="B126" i="9" s="1"/>
  <c r="F126" i="9"/>
  <c r="H125" i="9"/>
  <c r="G125" i="9"/>
  <c r="E125" i="9" s="1"/>
  <c r="B125" i="9" s="1"/>
  <c r="F125" i="9"/>
  <c r="H124" i="9"/>
  <c r="G124" i="9"/>
  <c r="E124" i="9" s="1"/>
  <c r="B124" i="9" s="1"/>
  <c r="F124" i="9"/>
  <c r="H123" i="9"/>
  <c r="E123" i="9" s="1"/>
  <c r="B123" i="9" s="1"/>
  <c r="G123" i="9"/>
  <c r="F123" i="9"/>
  <c r="H122" i="9"/>
  <c r="G122" i="9"/>
  <c r="F122" i="9"/>
  <c r="E122" i="9"/>
  <c r="B122" i="9" s="1"/>
  <c r="H121" i="9"/>
  <c r="G121" i="9"/>
  <c r="F121" i="9"/>
  <c r="H120" i="9"/>
  <c r="E120" i="9" s="1"/>
  <c r="B120" i="9" s="1"/>
  <c r="G120" i="9"/>
  <c r="F120" i="9"/>
  <c r="H119" i="9"/>
  <c r="G119" i="9"/>
  <c r="F119" i="9"/>
  <c r="E119" i="9"/>
  <c r="B119" i="9" s="1"/>
  <c r="H118" i="9"/>
  <c r="G118" i="9"/>
  <c r="E118" i="9" s="1"/>
  <c r="B118" i="9" s="1"/>
  <c r="F118" i="9"/>
  <c r="H117" i="9"/>
  <c r="G117" i="9"/>
  <c r="E117" i="9" s="1"/>
  <c r="B117" i="9" s="1"/>
  <c r="F117" i="9"/>
  <c r="H116" i="9"/>
  <c r="G116" i="9"/>
  <c r="E116" i="9" s="1"/>
  <c r="B116" i="9" s="1"/>
  <c r="F116" i="9"/>
  <c r="H115" i="9"/>
  <c r="E115" i="9" s="1"/>
  <c r="B115" i="9" s="1"/>
  <c r="G115" i="9"/>
  <c r="F115" i="9"/>
  <c r="H114" i="9"/>
  <c r="G114" i="9"/>
  <c r="F114" i="9"/>
  <c r="E114" i="9"/>
  <c r="B114" i="9" s="1"/>
  <c r="H113" i="9"/>
  <c r="G113" i="9"/>
  <c r="F113" i="9"/>
  <c r="E113" i="9"/>
  <c r="B113" i="9" s="1"/>
  <c r="H112" i="9"/>
  <c r="G112" i="9"/>
  <c r="E112" i="9" s="1"/>
  <c r="B112" i="9" s="1"/>
  <c r="F112" i="9"/>
  <c r="H111" i="9"/>
  <c r="G111" i="9"/>
  <c r="E111" i="9" s="1"/>
  <c r="B111" i="9" s="1"/>
  <c r="F111" i="9"/>
  <c r="H110" i="9"/>
  <c r="G110" i="9"/>
  <c r="F110" i="9"/>
  <c r="E110" i="9"/>
  <c r="B110" i="9" s="1"/>
  <c r="H109" i="9"/>
  <c r="G109" i="9"/>
  <c r="F109" i="9"/>
  <c r="E109" i="9"/>
  <c r="B109" i="9" s="1"/>
  <c r="H108" i="9"/>
  <c r="G108" i="9"/>
  <c r="E108" i="9" s="1"/>
  <c r="B108" i="9" s="1"/>
  <c r="F108" i="9"/>
  <c r="H107" i="9"/>
  <c r="G107" i="9"/>
  <c r="E107" i="9" s="1"/>
  <c r="B107" i="9" s="1"/>
  <c r="F107" i="9"/>
  <c r="H106" i="9"/>
  <c r="G106" i="9"/>
  <c r="F106" i="9"/>
  <c r="E106" i="9"/>
  <c r="B106" i="9" s="1"/>
  <c r="H105" i="9"/>
  <c r="G105" i="9"/>
  <c r="F105" i="9"/>
  <c r="E105" i="9"/>
  <c r="B105" i="9" s="1"/>
  <c r="H104" i="9"/>
  <c r="G104" i="9"/>
  <c r="E104" i="9" s="1"/>
  <c r="B104" i="9" s="1"/>
  <c r="F104" i="9"/>
  <c r="H103" i="9"/>
  <c r="G103" i="9"/>
  <c r="E103" i="9" s="1"/>
  <c r="B103" i="9" s="1"/>
  <c r="F103" i="9"/>
  <c r="H102" i="9"/>
  <c r="G102" i="9"/>
  <c r="F102" i="9"/>
  <c r="E102" i="9"/>
  <c r="B102" i="9" s="1"/>
  <c r="H101" i="9"/>
  <c r="G101" i="9"/>
  <c r="F101" i="9"/>
  <c r="E101" i="9"/>
  <c r="B101" i="9" s="1"/>
  <c r="H100" i="9"/>
  <c r="G100" i="9"/>
  <c r="E100" i="9" s="1"/>
  <c r="B100" i="9" s="1"/>
  <c r="F100" i="9"/>
  <c r="H99" i="9"/>
  <c r="G99" i="9"/>
  <c r="E99" i="9" s="1"/>
  <c r="B99" i="9" s="1"/>
  <c r="F99" i="9"/>
  <c r="H98" i="9"/>
  <c r="G98" i="9"/>
  <c r="F98" i="9"/>
  <c r="E98" i="9"/>
  <c r="B98" i="9" s="1"/>
  <c r="H97" i="9"/>
  <c r="G97" i="9"/>
  <c r="F97" i="9"/>
  <c r="E97" i="9"/>
  <c r="B97" i="9" s="1"/>
  <c r="H96" i="9"/>
  <c r="G96" i="9"/>
  <c r="E96" i="9" s="1"/>
  <c r="B96" i="9" s="1"/>
  <c r="F96" i="9"/>
  <c r="H95" i="9"/>
  <c r="G95" i="9"/>
  <c r="E95" i="9" s="1"/>
  <c r="B95" i="9" s="1"/>
  <c r="F95" i="9"/>
  <c r="H94" i="9"/>
  <c r="G94" i="9"/>
  <c r="F94" i="9"/>
  <c r="E94" i="9"/>
  <c r="B94" i="9" s="1"/>
  <c r="H93" i="9"/>
  <c r="G93" i="9"/>
  <c r="F93" i="9"/>
  <c r="E93" i="9"/>
  <c r="B93" i="9" s="1"/>
  <c r="H92" i="9"/>
  <c r="G92" i="9"/>
  <c r="E92" i="9" s="1"/>
  <c r="B92" i="9" s="1"/>
  <c r="F92" i="9"/>
  <c r="H91" i="9"/>
  <c r="G91" i="9"/>
  <c r="E91" i="9" s="1"/>
  <c r="B91" i="9" s="1"/>
  <c r="F91" i="9"/>
  <c r="H90" i="9"/>
  <c r="G90" i="9"/>
  <c r="F90" i="9"/>
  <c r="E90" i="9"/>
  <c r="B90" i="9" s="1"/>
  <c r="H89" i="9"/>
  <c r="G89" i="9"/>
  <c r="F89" i="9"/>
  <c r="E89" i="9"/>
  <c r="B89" i="9" s="1"/>
  <c r="H88" i="9"/>
  <c r="G88" i="9"/>
  <c r="E88" i="9" s="1"/>
  <c r="B88" i="9" s="1"/>
  <c r="F88" i="9"/>
  <c r="H87" i="9"/>
  <c r="G87" i="9"/>
  <c r="E87" i="9" s="1"/>
  <c r="B87" i="9" s="1"/>
  <c r="F87" i="9"/>
  <c r="H86" i="9"/>
  <c r="G86" i="9"/>
  <c r="F86" i="9"/>
  <c r="E86" i="9"/>
  <c r="B86" i="9" s="1"/>
  <c r="H85" i="9"/>
  <c r="G85" i="9"/>
  <c r="F85" i="9"/>
  <c r="E85" i="9"/>
  <c r="B85" i="9" s="1"/>
  <c r="H84" i="9"/>
  <c r="G84" i="9"/>
  <c r="F84" i="9"/>
  <c r="H83" i="9"/>
  <c r="G83" i="9"/>
  <c r="E83" i="9" s="1"/>
  <c r="B83" i="9" s="1"/>
  <c r="F83" i="9"/>
  <c r="H82" i="9"/>
  <c r="E82" i="9" s="1"/>
  <c r="B82" i="9" s="1"/>
  <c r="G82" i="9"/>
  <c r="F82" i="9"/>
  <c r="H81" i="9"/>
  <c r="E81" i="9" s="1"/>
  <c r="B81" i="9" s="1"/>
  <c r="G81" i="9"/>
  <c r="F81" i="9"/>
  <c r="H80" i="9"/>
  <c r="G80" i="9"/>
  <c r="E80" i="9" s="1"/>
  <c r="B80" i="9" s="1"/>
  <c r="F80" i="9"/>
  <c r="H79" i="9"/>
  <c r="G79" i="9"/>
  <c r="E79" i="9" s="1"/>
  <c r="B79" i="9" s="1"/>
  <c r="F79" i="9"/>
  <c r="H78" i="9"/>
  <c r="G78" i="9"/>
  <c r="F78" i="9"/>
  <c r="E78" i="9"/>
  <c r="B78" i="9" s="1"/>
  <c r="H77" i="9"/>
  <c r="G77" i="9"/>
  <c r="F77" i="9"/>
  <c r="E77" i="9"/>
  <c r="B77" i="9" s="1"/>
  <c r="H76" i="9"/>
  <c r="G76" i="9"/>
  <c r="E76" i="9" s="1"/>
  <c r="B76" i="9" s="1"/>
  <c r="F76" i="9"/>
  <c r="H75" i="9"/>
  <c r="G75" i="9"/>
  <c r="E75" i="9" s="1"/>
  <c r="B75" i="9" s="1"/>
  <c r="F75" i="9"/>
  <c r="H74" i="9"/>
  <c r="G74" i="9"/>
  <c r="F74" i="9"/>
  <c r="E74" i="9"/>
  <c r="B74" i="9" s="1"/>
  <c r="H73" i="9"/>
  <c r="G73" i="9"/>
  <c r="F73" i="9"/>
  <c r="E73" i="9"/>
  <c r="B73" i="9" s="1"/>
  <c r="H72" i="9"/>
  <c r="G72" i="9"/>
  <c r="E72" i="9" s="1"/>
  <c r="B72" i="9" s="1"/>
  <c r="F72" i="9"/>
  <c r="H71" i="9"/>
  <c r="G71" i="9"/>
  <c r="E71" i="9" s="1"/>
  <c r="B71" i="9" s="1"/>
  <c r="F71" i="9"/>
  <c r="H70" i="9"/>
  <c r="G70" i="9"/>
  <c r="F70" i="9"/>
  <c r="E70" i="9"/>
  <c r="B70" i="9" s="1"/>
  <c r="H69" i="9"/>
  <c r="G69" i="9"/>
  <c r="F69" i="9"/>
  <c r="E69" i="9"/>
  <c r="B69" i="9" s="1"/>
  <c r="H68" i="9"/>
  <c r="G68" i="9"/>
  <c r="E68" i="9" s="1"/>
  <c r="B68" i="9" s="1"/>
  <c r="F68" i="9"/>
  <c r="H67" i="9"/>
  <c r="G67" i="9"/>
  <c r="F67" i="9"/>
  <c r="H66" i="9"/>
  <c r="G66" i="9"/>
  <c r="F66" i="9"/>
  <c r="E66" i="9"/>
  <c r="B66" i="9" s="1"/>
  <c r="H65" i="9"/>
  <c r="G65" i="9"/>
  <c r="F65" i="9"/>
  <c r="E65" i="9"/>
  <c r="B65" i="9" s="1"/>
  <c r="H64" i="9"/>
  <c r="G64" i="9"/>
  <c r="F64" i="9"/>
  <c r="H63" i="9"/>
  <c r="G63" i="9"/>
  <c r="E63" i="9" s="1"/>
  <c r="B63" i="9" s="1"/>
  <c r="F63" i="9"/>
  <c r="H62" i="9"/>
  <c r="G62" i="9"/>
  <c r="F62" i="9"/>
  <c r="E62" i="9"/>
  <c r="B62" i="9" s="1"/>
  <c r="H61" i="9"/>
  <c r="G61" i="9"/>
  <c r="F61" i="9"/>
  <c r="E61" i="9"/>
  <c r="B61" i="9" s="1"/>
  <c r="H60" i="9"/>
  <c r="G60" i="9"/>
  <c r="E60" i="9" s="1"/>
  <c r="B60" i="9" s="1"/>
  <c r="F60" i="9"/>
  <c r="H59" i="9"/>
  <c r="G59" i="9"/>
  <c r="E59" i="9" s="1"/>
  <c r="B59" i="9" s="1"/>
  <c r="F59" i="9"/>
  <c r="H58" i="9"/>
  <c r="G58" i="9"/>
  <c r="F58" i="9"/>
  <c r="E58" i="9"/>
  <c r="B58" i="9" s="1"/>
  <c r="H57" i="9"/>
  <c r="G57" i="9"/>
  <c r="F57" i="9"/>
  <c r="E57" i="9"/>
  <c r="B57" i="9" s="1"/>
  <c r="H56" i="9"/>
  <c r="G56" i="9"/>
  <c r="E56" i="9" s="1"/>
  <c r="B56" i="9" s="1"/>
  <c r="F56" i="9"/>
  <c r="H55" i="9"/>
  <c r="G55" i="9"/>
  <c r="F55" i="9"/>
  <c r="H54" i="9"/>
  <c r="E54" i="9" s="1"/>
  <c r="B54" i="9" s="1"/>
  <c r="G54" i="9"/>
  <c r="F54" i="9"/>
  <c r="H53" i="9"/>
  <c r="G53" i="9"/>
  <c r="F53" i="9"/>
  <c r="E53" i="9"/>
  <c r="B53" i="9" s="1"/>
  <c r="H52" i="9"/>
  <c r="G52" i="9"/>
  <c r="F52" i="9"/>
  <c r="H51" i="9"/>
  <c r="G51" i="9"/>
  <c r="F51" i="9"/>
  <c r="H50" i="9"/>
  <c r="G50" i="9"/>
  <c r="F50" i="9"/>
  <c r="E50" i="9"/>
  <c r="B50" i="9" s="1"/>
  <c r="H49" i="9"/>
  <c r="E49" i="9" s="1"/>
  <c r="B49" i="9" s="1"/>
  <c r="G49" i="9"/>
  <c r="F49" i="9"/>
  <c r="H48" i="9"/>
  <c r="G48" i="9"/>
  <c r="F48" i="9"/>
  <c r="H47" i="9"/>
  <c r="G47" i="9"/>
  <c r="E47" i="9" s="1"/>
  <c r="B47" i="9" s="1"/>
  <c r="F47" i="9"/>
  <c r="H46" i="9"/>
  <c r="E46" i="9" s="1"/>
  <c r="B46" i="9" s="1"/>
  <c r="G46" i="9"/>
  <c r="F46" i="9"/>
  <c r="H45" i="9"/>
  <c r="G45" i="9"/>
  <c r="F45" i="9"/>
  <c r="E45" i="9"/>
  <c r="B45" i="9" s="1"/>
  <c r="H44" i="9"/>
  <c r="G44" i="9"/>
  <c r="E44" i="9" s="1"/>
  <c r="B44" i="9" s="1"/>
  <c r="F44" i="9"/>
  <c r="H43" i="9"/>
  <c r="G43" i="9"/>
  <c r="E43" i="9" s="1"/>
  <c r="B43" i="9" s="1"/>
  <c r="F43" i="9"/>
  <c r="H42" i="9"/>
  <c r="E42" i="9" s="1"/>
  <c r="B42" i="9" s="1"/>
  <c r="G42" i="9"/>
  <c r="F42" i="9"/>
  <c r="H41" i="9"/>
  <c r="G41" i="9"/>
  <c r="F41" i="9"/>
  <c r="E41" i="9"/>
  <c r="H40" i="9"/>
  <c r="G40" i="9"/>
  <c r="E40" i="9" s="1"/>
  <c r="B40" i="9" s="1"/>
  <c r="F40" i="9"/>
  <c r="H39" i="9"/>
  <c r="G39" i="9"/>
  <c r="F39" i="9"/>
  <c r="H38" i="9"/>
  <c r="G38" i="9"/>
  <c r="F38" i="9"/>
  <c r="E38" i="9"/>
  <c r="B38" i="9" s="1"/>
  <c r="H37" i="9"/>
  <c r="G37" i="9"/>
  <c r="F37" i="9"/>
  <c r="E37" i="9"/>
  <c r="B37" i="9" s="1"/>
  <c r="H36" i="9"/>
  <c r="G36" i="9"/>
  <c r="E36" i="9" s="1"/>
  <c r="B36" i="9" s="1"/>
  <c r="F36" i="9"/>
  <c r="H35" i="9"/>
  <c r="G35" i="9"/>
  <c r="F35" i="9"/>
  <c r="H34" i="9"/>
  <c r="G34" i="9"/>
  <c r="F34" i="9"/>
  <c r="E34" i="9"/>
  <c r="B34" i="9" s="1"/>
  <c r="H33" i="9"/>
  <c r="G33" i="9"/>
  <c r="F33" i="9"/>
  <c r="E33" i="9"/>
  <c r="B33" i="9" s="1"/>
  <c r="H32" i="9"/>
  <c r="G32" i="9"/>
  <c r="F32" i="9"/>
  <c r="H31" i="9"/>
  <c r="G31" i="9"/>
  <c r="F31" i="9"/>
  <c r="H30" i="9"/>
  <c r="E30" i="9" s="1"/>
  <c r="B30" i="9" s="1"/>
  <c r="G30" i="9"/>
  <c r="F30" i="9"/>
  <c r="H29" i="9"/>
  <c r="G29" i="9"/>
  <c r="F29" i="9"/>
  <c r="E29" i="9"/>
  <c r="B29" i="9" s="1"/>
  <c r="H28" i="9"/>
  <c r="G28" i="9"/>
  <c r="F28" i="9"/>
  <c r="H27" i="9"/>
  <c r="G27" i="9"/>
  <c r="F27" i="9"/>
  <c r="H26" i="9"/>
  <c r="E26" i="9" s="1"/>
  <c r="B26" i="9" s="1"/>
  <c r="G26" i="9"/>
  <c r="F26" i="9"/>
  <c r="H25" i="9"/>
  <c r="E25" i="9" s="1"/>
  <c r="B25" i="9" s="1"/>
  <c r="G25" i="9"/>
  <c r="F25" i="9"/>
  <c r="F24" i="9"/>
  <c r="F4" i="9"/>
  <c r="O3" i="9"/>
  <c r="G296" i="9" s="1"/>
  <c r="E296" i="9" s="1"/>
  <c r="I3" i="9"/>
  <c r="H3" i="9"/>
  <c r="G3" i="9"/>
  <c r="D104" i="8"/>
  <c r="I40" i="3" s="1"/>
  <c r="D97" i="8"/>
  <c r="D92" i="8"/>
  <c r="D87" i="8"/>
  <c r="D82" i="8"/>
  <c r="C1659" i="1" s="1"/>
  <c r="D77" i="8"/>
  <c r="D72" i="8"/>
  <c r="D67" i="8"/>
  <c r="D62" i="8"/>
  <c r="C1639" i="1" s="1"/>
  <c r="H1639" i="1" s="1"/>
  <c r="D57" i="8"/>
  <c r="D52" i="8"/>
  <c r="D46" i="8"/>
  <c r="C1623" i="1" s="1"/>
  <c r="D37" i="8"/>
  <c r="D27" i="8"/>
  <c r="D25" i="8"/>
  <c r="C1602" i="1" s="1"/>
  <c r="D18" i="8"/>
  <c r="D8" i="8"/>
  <c r="D6" i="8" s="1"/>
  <c r="C1583" i="1" s="1"/>
  <c r="E44" i="7"/>
  <c r="D44" i="7"/>
  <c r="E39" i="7"/>
  <c r="D39" i="7"/>
  <c r="D38" i="7" s="1"/>
  <c r="E38" i="7"/>
  <c r="E30" i="7"/>
  <c r="D30" i="7"/>
  <c r="E23" i="7"/>
  <c r="E22" i="7" s="1"/>
  <c r="I33" i="3" s="1"/>
  <c r="D23" i="7"/>
  <c r="D22" i="7"/>
  <c r="E14" i="7"/>
  <c r="D14" i="7"/>
  <c r="E7" i="7"/>
  <c r="D7" i="7"/>
  <c r="D6" i="7" s="1"/>
  <c r="D5" i="7" s="1"/>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D114" i="6" s="1"/>
  <c r="H29" i="3" s="1"/>
  <c r="E114" i="6"/>
  <c r="I29" i="3" s="1"/>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D90" i="6"/>
  <c r="E89" i="6"/>
  <c r="D1485" i="1"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E274" i="5" s="1"/>
  <c r="E251" i="5" s="1"/>
  <c r="I24" i="3" s="1"/>
  <c r="D277" i="5"/>
  <c r="F276" i="5"/>
  <c r="F275" i="5"/>
  <c r="F273" i="5"/>
  <c r="F272" i="5"/>
  <c r="F271" i="5"/>
  <c r="F270" i="5"/>
  <c r="F269" i="5"/>
  <c r="F268" i="5"/>
  <c r="F267" i="5"/>
  <c r="F266" i="5"/>
  <c r="F265" i="5"/>
  <c r="F264" i="5"/>
  <c r="E264" i="5"/>
  <c r="D264" i="5"/>
  <c r="F263" i="5"/>
  <c r="F262" i="5"/>
  <c r="F261" i="5"/>
  <c r="E260" i="5"/>
  <c r="D260" i="5"/>
  <c r="F260" i="5" s="1"/>
  <c r="F259" i="5"/>
  <c r="F258" i="5"/>
  <c r="F257" i="5"/>
  <c r="F256" i="5"/>
  <c r="E256" i="5"/>
  <c r="D256" i="5"/>
  <c r="E255" i="5"/>
  <c r="D255" i="5"/>
  <c r="F255" i="5" s="1"/>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5" i="5"/>
  <c r="F184" i="5"/>
  <c r="F183" i="5"/>
  <c r="F182" i="5"/>
  <c r="F181" i="5"/>
  <c r="E181" i="5"/>
  <c r="E178" i="5" s="1"/>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F149" i="5"/>
  <c r="F148"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F82" i="5"/>
  <c r="E82" i="5"/>
  <c r="D82" i="5"/>
  <c r="F81" i="5"/>
  <c r="F80" i="5"/>
  <c r="F79" i="5"/>
  <c r="F78" i="5"/>
  <c r="F77" i="5"/>
  <c r="F76" i="5"/>
  <c r="E76" i="5"/>
  <c r="D76" i="5"/>
  <c r="F75" i="5"/>
  <c r="F74" i="5"/>
  <c r="F73" i="5"/>
  <c r="F72" i="5"/>
  <c r="F71" i="5"/>
  <c r="E71" i="5"/>
  <c r="E70" i="5" s="1"/>
  <c r="D71"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E7" i="5" s="1"/>
  <c r="D12" i="5"/>
  <c r="F12" i="5" s="1"/>
  <c r="F11" i="5"/>
  <c r="F10" i="5"/>
  <c r="F9" i="5"/>
  <c r="F8" i="5"/>
  <c r="E8" i="5"/>
  <c r="D8" i="5"/>
  <c r="D7" i="5" s="1"/>
  <c r="F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7" i="4"/>
  <c r="F642" i="4"/>
  <c r="F641" i="4"/>
  <c r="F638" i="4"/>
  <c r="F637" i="4"/>
  <c r="F636" i="4"/>
  <c r="E636" i="4"/>
  <c r="D636" i="4"/>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3" i="1" s="1"/>
  <c r="D609" i="4"/>
  <c r="F608" i="4"/>
  <c r="E607" i="4"/>
  <c r="H156" i="9" s="1"/>
  <c r="D607" i="4"/>
  <c r="F606" i="4"/>
  <c r="F605" i="4"/>
  <c r="F604" i="4"/>
  <c r="F603" i="4"/>
  <c r="E603" i="4"/>
  <c r="D603" i="4"/>
  <c r="F602" i="4"/>
  <c r="F601" i="4"/>
  <c r="F600" i="4"/>
  <c r="F599" i="4"/>
  <c r="F598" i="4"/>
  <c r="E598" i="4"/>
  <c r="D598" i="4"/>
  <c r="D597" i="4"/>
  <c r="F596" i="4"/>
  <c r="F595" i="4"/>
  <c r="F594" i="4"/>
  <c r="E594" i="4"/>
  <c r="D594" i="4"/>
  <c r="F593" i="4"/>
  <c r="F592" i="4"/>
  <c r="F591" i="4"/>
  <c r="E591" i="4"/>
  <c r="D591" i="4"/>
  <c r="F590" i="4"/>
  <c r="F589" i="4"/>
  <c r="E589" i="4"/>
  <c r="D589" i="4"/>
  <c r="F588" i="4"/>
  <c r="F587" i="4"/>
  <c r="F586" i="4"/>
  <c r="E585" i="4"/>
  <c r="D585" i="4"/>
  <c r="F585" i="4" s="1"/>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D536" i="4"/>
  <c r="F534" i="4"/>
  <c r="F533" i="4"/>
  <c r="E532" i="4"/>
  <c r="D532" i="4"/>
  <c r="F532" i="4" s="1"/>
  <c r="F531" i="4"/>
  <c r="F530" i="4"/>
  <c r="E529" i="4"/>
  <c r="E522" i="4" s="1"/>
  <c r="D529" i="4"/>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496" i="1" s="1"/>
  <c r="D502" i="4"/>
  <c r="F501" i="4"/>
  <c r="F500" i="4"/>
  <c r="F499" i="4"/>
  <c r="F498" i="4"/>
  <c r="F497" i="4"/>
  <c r="E497" i="4"/>
  <c r="D497" i="4"/>
  <c r="F496" i="4"/>
  <c r="F495" i="4"/>
  <c r="F494" i="4"/>
  <c r="F493" i="4"/>
  <c r="F492" i="4"/>
  <c r="E492" i="4"/>
  <c r="D492" i="4"/>
  <c r="E491" i="4"/>
  <c r="D485" i="1" s="1"/>
  <c r="D491" i="4"/>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D470" i="4"/>
  <c r="F470" i="4" s="1"/>
  <c r="F469" i="4"/>
  <c r="F468" i="4"/>
  <c r="E467" i="4"/>
  <c r="E466" i="4" s="1"/>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F431" i="4" s="1"/>
  <c r="E428" i="4"/>
  <c r="D423" i="1" s="1"/>
  <c r="D428" i="4"/>
  <c r="F427" i="4"/>
  <c r="E427" i="4"/>
  <c r="D427" i="4"/>
  <c r="E426" i="4"/>
  <c r="D426" i="4"/>
  <c r="F421" i="4"/>
  <c r="F420" i="4"/>
  <c r="F419" i="4"/>
  <c r="F416" i="4"/>
  <c r="F415" i="4"/>
  <c r="F414" i="4"/>
  <c r="F413" i="4"/>
  <c r="E412" i="4"/>
  <c r="D412" i="4"/>
  <c r="F411" i="4"/>
  <c r="E410" i="4"/>
  <c r="D410" i="4"/>
  <c r="F410" i="4" s="1"/>
  <c r="F409" i="4"/>
  <c r="F408" i="4"/>
  <c r="F407" i="4"/>
  <c r="E407" i="4"/>
  <c r="E406" i="4" s="1"/>
  <c r="D407" i="4"/>
  <c r="D406" i="4"/>
  <c r="F406" i="4" s="1"/>
  <c r="F405" i="4"/>
  <c r="F404" i="4"/>
  <c r="F403" i="4"/>
  <c r="F402"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4" i="1" s="1"/>
  <c r="D379" i="4"/>
  <c r="F378" i="4"/>
  <c r="F377" i="4"/>
  <c r="F376" i="4"/>
  <c r="F375" i="4"/>
  <c r="E374" i="4"/>
  <c r="D374" i="4"/>
  <c r="F374" i="4" s="1"/>
  <c r="F372" i="4"/>
  <c r="F371" i="4"/>
  <c r="F370" i="4"/>
  <c r="F369" i="4"/>
  <c r="F368" i="4"/>
  <c r="F367" i="4"/>
  <c r="E366" i="4"/>
  <c r="E361" i="4" s="1"/>
  <c r="D366" i="4"/>
  <c r="F365" i="4"/>
  <c r="F364" i="4"/>
  <c r="F363" i="4"/>
  <c r="F362" i="4"/>
  <c r="E362" i="4"/>
  <c r="D362"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0" i="4"/>
  <c r="F319" i="4"/>
  <c r="F318" i="4"/>
  <c r="F317" i="4"/>
  <c r="F316" i="4"/>
  <c r="F315" i="4"/>
  <c r="E314" i="4"/>
  <c r="D314" i="4"/>
  <c r="F313" i="4"/>
  <c r="F312" i="4"/>
  <c r="F311" i="4"/>
  <c r="E310" i="4"/>
  <c r="F310" i="4" s="1"/>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F278" i="4" s="1"/>
  <c r="D278" i="4"/>
  <c r="F277" i="4"/>
  <c r="F276" i="4"/>
  <c r="F275" i="4"/>
  <c r="E274" i="4"/>
  <c r="D274" i="4"/>
  <c r="F272" i="4"/>
  <c r="F271" i="4"/>
  <c r="F270" i="4"/>
  <c r="E269" i="4"/>
  <c r="D265" i="1" s="1"/>
  <c r="D269" i="4"/>
  <c r="F268" i="4"/>
  <c r="F267" i="4"/>
  <c r="F266" i="4"/>
  <c r="F265" i="4"/>
  <c r="F264" i="4"/>
  <c r="E263" i="4"/>
  <c r="D263" i="4"/>
  <c r="F261" i="4"/>
  <c r="F260" i="4"/>
  <c r="F259" i="4"/>
  <c r="F258" i="4"/>
  <c r="F257" i="4"/>
  <c r="E257" i="4"/>
  <c r="D257" i="4"/>
  <c r="F256" i="4"/>
  <c r="F255" i="4"/>
  <c r="E254" i="4"/>
  <c r="D254" i="4"/>
  <c r="F254" i="4" s="1"/>
  <c r="F253" i="4"/>
  <c r="F252" i="4"/>
  <c r="F251" i="4"/>
  <c r="E250" i="4"/>
  <c r="F250" i="4" s="1"/>
  <c r="D250" i="4"/>
  <c r="F249" i="4"/>
  <c r="F248" i="4"/>
  <c r="F247" i="4"/>
  <c r="E246" i="4"/>
  <c r="D246" i="4"/>
  <c r="F245" i="4"/>
  <c r="F244" i="4"/>
  <c r="F243" i="4"/>
  <c r="F242" i="4"/>
  <c r="E242" i="4"/>
  <c r="D242" i="4"/>
  <c r="F241" i="4"/>
  <c r="F240" i="4"/>
  <c r="F239" i="4"/>
  <c r="F238" i="4"/>
  <c r="E237" i="4"/>
  <c r="D237" i="4"/>
  <c r="F236" i="4"/>
  <c r="F235" i="4"/>
  <c r="F234" i="4"/>
  <c r="E234" i="4"/>
  <c r="D234" i="4"/>
  <c r="F233" i="4"/>
  <c r="F232" i="4"/>
  <c r="F231" i="4"/>
  <c r="E231" i="4"/>
  <c r="D231" i="4"/>
  <c r="F229" i="4"/>
  <c r="F228" i="4"/>
  <c r="F227" i="4"/>
  <c r="F226" i="4"/>
  <c r="E225" i="4"/>
  <c r="E221" i="4" s="1"/>
  <c r="D225" i="4"/>
  <c r="F225" i="4" s="1"/>
  <c r="F224" i="4"/>
  <c r="F223" i="4"/>
  <c r="F222" i="4"/>
  <c r="E222" i="4"/>
  <c r="D222" i="4"/>
  <c r="D221" i="4"/>
  <c r="F221" i="4" s="1"/>
  <c r="F220" i="4"/>
  <c r="F219" i="4"/>
  <c r="F218" i="4"/>
  <c r="F217" i="4"/>
  <c r="E216" i="4"/>
  <c r="D216" i="4"/>
  <c r="F215" i="4"/>
  <c r="F214" i="4"/>
  <c r="F213" i="4"/>
  <c r="F212" i="4"/>
  <c r="F211" i="4"/>
  <c r="F210" i="4"/>
  <c r="F209" i="4"/>
  <c r="E208" i="4"/>
  <c r="F208" i="4" s="1"/>
  <c r="D208" i="4"/>
  <c r="F207" i="4"/>
  <c r="F206" i="4"/>
  <c r="F205" i="4"/>
  <c r="F204" i="4"/>
  <c r="E203" i="4"/>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F165" i="4"/>
  <c r="E165" i="4"/>
  <c r="D165" i="4"/>
  <c r="F163" i="4"/>
  <c r="F162" i="4"/>
  <c r="F161" i="4"/>
  <c r="E160" i="4"/>
  <c r="D160" i="4"/>
  <c r="F159" i="4"/>
  <c r="F158" i="4"/>
  <c r="F157" i="4"/>
  <c r="F156" i="4"/>
  <c r="F155" i="4"/>
  <c r="E154" i="4"/>
  <c r="D154" i="4"/>
  <c r="F151" i="4"/>
  <c r="F150" i="4"/>
  <c r="F149" i="4"/>
  <c r="F148" i="4"/>
  <c r="F147" i="4"/>
  <c r="F146" i="4"/>
  <c r="F145" i="4"/>
  <c r="F144" i="4"/>
  <c r="F143" i="4"/>
  <c r="F142" i="4"/>
  <c r="F141" i="4"/>
  <c r="E141" i="4"/>
  <c r="D141" i="4"/>
  <c r="D140" i="4" s="1"/>
  <c r="F140" i="4"/>
  <c r="E140" i="4"/>
  <c r="F139" i="4"/>
  <c r="F138" i="4"/>
  <c r="F137" i="4"/>
  <c r="F136" i="4"/>
  <c r="E135" i="4"/>
  <c r="E134" i="4" s="1"/>
  <c r="D135" i="4"/>
  <c r="F135" i="4" s="1"/>
  <c r="D134" i="4"/>
  <c r="F134" i="4" s="1"/>
  <c r="F133" i="4"/>
  <c r="F132" i="4"/>
  <c r="F131" i="4"/>
  <c r="F130" i="4"/>
  <c r="F129" i="4"/>
  <c r="E129" i="4"/>
  <c r="D129" i="4"/>
  <c r="F128" i="4"/>
  <c r="F127" i="4"/>
  <c r="E126" i="4"/>
  <c r="D126" i="4"/>
  <c r="E125" i="4"/>
  <c r="F124" i="4"/>
  <c r="F123" i="4"/>
  <c r="F122" i="4"/>
  <c r="F121" i="4"/>
  <c r="E120" i="4"/>
  <c r="F120" i="4" s="1"/>
  <c r="D120" i="4"/>
  <c r="F119" i="4"/>
  <c r="F118" i="4"/>
  <c r="F117" i="4"/>
  <c r="F116" i="4"/>
  <c r="F115" i="4"/>
  <c r="F114" i="4"/>
  <c r="F113" i="4"/>
  <c r="E112" i="4"/>
  <c r="D108" i="1" s="1"/>
  <c r="D112" i="4"/>
  <c r="F111" i="4"/>
  <c r="F110" i="4"/>
  <c r="F109" i="4"/>
  <c r="F108" i="4"/>
  <c r="E107" i="4"/>
  <c r="F107" i="4" s="1"/>
  <c r="D107" i="4"/>
  <c r="D106" i="4" s="1"/>
  <c r="F105" i="4"/>
  <c r="F104" i="4"/>
  <c r="F103" i="4"/>
  <c r="F102" i="4"/>
  <c r="F101" i="4"/>
  <c r="F100" i="4"/>
  <c r="F99" i="4"/>
  <c r="E98" i="4"/>
  <c r="D98" i="4"/>
  <c r="F98" i="4" s="1"/>
  <c r="F97" i="4"/>
  <c r="F96" i="4"/>
  <c r="F95" i="4"/>
  <c r="F94" i="4"/>
  <c r="F93" i="4"/>
  <c r="F92" i="4"/>
  <c r="E91" i="4"/>
  <c r="E82" i="4" s="1"/>
  <c r="D78" i="1" s="1"/>
  <c r="D91" i="4"/>
  <c r="F90" i="4"/>
  <c r="F89" i="4"/>
  <c r="F88" i="4"/>
  <c r="F87" i="4"/>
  <c r="F86" i="4"/>
  <c r="F85" i="4"/>
  <c r="F84" i="4"/>
  <c r="F83" i="4"/>
  <c r="E83" i="4"/>
  <c r="D83" i="4"/>
  <c r="F81" i="4"/>
  <c r="F80" i="4"/>
  <c r="F79" i="4"/>
  <c r="F78" i="4"/>
  <c r="E77" i="4"/>
  <c r="D77" i="4"/>
  <c r="F77" i="4" s="1"/>
  <c r="F76" i="4"/>
  <c r="F75" i="4"/>
  <c r="E74" i="4"/>
  <c r="F74" i="4" s="1"/>
  <c r="D74" i="4"/>
  <c r="F73" i="4"/>
  <c r="F72" i="4"/>
  <c r="F71" i="4"/>
  <c r="E71" i="4"/>
  <c r="D71" i="4"/>
  <c r="F70" i="4"/>
  <c r="F69" i="4"/>
  <c r="E68" i="4"/>
  <c r="D68" i="4"/>
  <c r="F68" i="4" s="1"/>
  <c r="F67" i="4"/>
  <c r="F66" i="4"/>
  <c r="F65" i="4"/>
  <c r="F64" i="4"/>
  <c r="E64" i="4"/>
  <c r="D60" i="1" s="1"/>
  <c r="D64" i="4"/>
  <c r="F63" i="4"/>
  <c r="F62" i="4"/>
  <c r="F61" i="4"/>
  <c r="E61" i="4"/>
  <c r="D61" i="4"/>
  <c r="F60" i="4"/>
  <c r="F59" i="4"/>
  <c r="E58" i="4"/>
  <c r="D58" i="4"/>
  <c r="F57" i="4"/>
  <c r="F56" i="4"/>
  <c r="F55" i="4"/>
  <c r="F54" i="4"/>
  <c r="F53" i="4"/>
  <c r="E53" i="4"/>
  <c r="D53" i="4"/>
  <c r="F52" i="4"/>
  <c r="F51" i="4"/>
  <c r="E50" i="4"/>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2" i="4"/>
  <c r="F21" i="4"/>
  <c r="F20" i="4"/>
  <c r="F19" i="4"/>
  <c r="F18" i="4"/>
  <c r="E17" i="4"/>
  <c r="D17" i="4"/>
  <c r="F17" i="4" s="1"/>
  <c r="F16" i="4"/>
  <c r="F15" i="4"/>
  <c r="F14" i="4"/>
  <c r="F13" i="4"/>
  <c r="F12" i="4"/>
  <c r="F11" i="4"/>
  <c r="F10" i="4"/>
  <c r="F9" i="4"/>
  <c r="E8" i="4"/>
  <c r="D4" i="1" s="1"/>
  <c r="D8" i="4"/>
  <c r="G40" i="3"/>
  <c r="B40" i="3"/>
  <c r="G39" i="3"/>
  <c r="B39" i="3"/>
  <c r="G38" i="3"/>
  <c r="B38" i="3"/>
  <c r="H37" i="3"/>
  <c r="G37" i="3"/>
  <c r="B37" i="3"/>
  <c r="H35" i="3"/>
  <c r="G35" i="3"/>
  <c r="B35" i="3"/>
  <c r="H34" i="3"/>
  <c r="G34" i="3"/>
  <c r="B34" i="3"/>
  <c r="H33" i="3"/>
  <c r="G33" i="3"/>
  <c r="B33" i="3"/>
  <c r="H32" i="3"/>
  <c r="G32" i="3"/>
  <c r="B32" i="3"/>
  <c r="G30" i="3"/>
  <c r="B30" i="3"/>
  <c r="G29" i="3"/>
  <c r="B29" i="3"/>
  <c r="I28" i="3"/>
  <c r="H28" i="3"/>
  <c r="G28" i="3"/>
  <c r="B28" i="3"/>
  <c r="G27" i="3"/>
  <c r="B27" i="3"/>
  <c r="H26" i="3"/>
  <c r="G26" i="3"/>
  <c r="B26" i="3"/>
  <c r="G24" i="3"/>
  <c r="B24" i="3"/>
  <c r="G23" i="3"/>
  <c r="B23" i="3"/>
  <c r="G22" i="3"/>
  <c r="B22" i="3"/>
  <c r="H21" i="3"/>
  <c r="G21" i="3"/>
  <c r="B21" i="3"/>
  <c r="G19" i="3"/>
  <c r="B19" i="3"/>
  <c r="G18" i="3"/>
  <c r="B18" i="3"/>
  <c r="G17" i="3"/>
  <c r="B17" i="3"/>
  <c r="G16" i="3"/>
  <c r="B16" i="3"/>
  <c r="H10" i="3" a="1"/>
  <c r="H10" i="3"/>
  <c r="L3" i="9" s="1"/>
  <c r="C1686" i="1"/>
  <c r="H1686" i="1" s="1"/>
  <c r="C1685" i="1"/>
  <c r="H1685" i="1" s="1"/>
  <c r="H1684" i="1"/>
  <c r="C1684" i="1"/>
  <c r="G1684" i="1" s="1"/>
  <c r="H1683" i="1"/>
  <c r="C1683" i="1"/>
  <c r="G1683" i="1" s="1"/>
  <c r="H1682" i="1"/>
  <c r="C1682" i="1"/>
  <c r="G1682" i="1" s="1"/>
  <c r="C1681" i="1"/>
  <c r="C1680" i="1"/>
  <c r="G1680" i="1" s="1"/>
  <c r="H1679" i="1"/>
  <c r="G1679" i="1"/>
  <c r="C1679" i="1"/>
  <c r="C1678" i="1"/>
  <c r="H1678" i="1" s="1"/>
  <c r="C1677" i="1"/>
  <c r="H1677" i="1" s="1"/>
  <c r="H1676" i="1"/>
  <c r="C1676" i="1"/>
  <c r="G1676" i="1" s="1"/>
  <c r="H1675" i="1"/>
  <c r="G1675" i="1"/>
  <c r="C1675" i="1"/>
  <c r="H1674" i="1"/>
  <c r="C1674" i="1"/>
  <c r="G1674" i="1" s="1"/>
  <c r="C1673" i="1"/>
  <c r="C1672" i="1"/>
  <c r="G1672" i="1" s="1"/>
  <c r="H1671" i="1"/>
  <c r="G1671" i="1"/>
  <c r="C1671" i="1"/>
  <c r="C1670" i="1"/>
  <c r="H1670" i="1" s="1"/>
  <c r="C1669" i="1"/>
  <c r="H1669" i="1" s="1"/>
  <c r="H1668" i="1"/>
  <c r="C1668" i="1"/>
  <c r="G1668" i="1" s="1"/>
  <c r="H1667" i="1"/>
  <c r="G1667" i="1"/>
  <c r="C1667" i="1"/>
  <c r="H1666" i="1"/>
  <c r="C1666" i="1"/>
  <c r="G1666" i="1" s="1"/>
  <c r="C1665" i="1"/>
  <c r="C1664" i="1"/>
  <c r="G1664" i="1" s="1"/>
  <c r="H1663" i="1"/>
  <c r="G1663" i="1"/>
  <c r="C1663" i="1"/>
  <c r="C1662" i="1"/>
  <c r="H1662" i="1" s="1"/>
  <c r="C1661" i="1"/>
  <c r="H1661" i="1" s="1"/>
  <c r="H1660" i="1"/>
  <c r="C1660" i="1"/>
  <c r="G1660" i="1" s="1"/>
  <c r="H1658" i="1"/>
  <c r="G1658" i="1"/>
  <c r="C1658" i="1"/>
  <c r="C1657" i="1"/>
  <c r="H1656" i="1"/>
  <c r="C1656" i="1"/>
  <c r="G1656" i="1" s="1"/>
  <c r="H1655" i="1"/>
  <c r="G1655" i="1"/>
  <c r="C1655" i="1"/>
  <c r="C1654" i="1"/>
  <c r="G1653" i="1"/>
  <c r="C1653" i="1"/>
  <c r="H1653" i="1" s="1"/>
  <c r="C1652" i="1"/>
  <c r="H1651" i="1"/>
  <c r="G1651" i="1"/>
  <c r="C1651" i="1"/>
  <c r="H1650" i="1"/>
  <c r="G1650" i="1"/>
  <c r="C1650" i="1"/>
  <c r="C1649" i="1"/>
  <c r="H1648" i="1"/>
  <c r="C1648" i="1"/>
  <c r="G1648" i="1" s="1"/>
  <c r="H1647" i="1"/>
  <c r="G1647" i="1"/>
  <c r="C1647" i="1"/>
  <c r="C1646" i="1"/>
  <c r="G1645" i="1"/>
  <c r="C1645" i="1"/>
  <c r="H1645" i="1" s="1"/>
  <c r="C1644" i="1"/>
  <c r="H1643" i="1"/>
  <c r="G1643" i="1"/>
  <c r="C1643" i="1"/>
  <c r="H1642" i="1"/>
  <c r="G1642" i="1"/>
  <c r="C1642" i="1"/>
  <c r="C1641" i="1"/>
  <c r="H1640" i="1"/>
  <c r="C1640" i="1"/>
  <c r="G1640" i="1" s="1"/>
  <c r="G1639" i="1"/>
  <c r="H1638" i="1"/>
  <c r="C1638" i="1"/>
  <c r="G1638" i="1" s="1"/>
  <c r="C1637" i="1"/>
  <c r="C1636" i="1"/>
  <c r="G1636" i="1" s="1"/>
  <c r="H1635" i="1"/>
  <c r="G1635" i="1"/>
  <c r="C1635" i="1"/>
  <c r="C1634" i="1"/>
  <c r="H1634" i="1" s="1"/>
  <c r="C1633" i="1"/>
  <c r="H1633" i="1" s="1"/>
  <c r="H1632" i="1"/>
  <c r="C1632" i="1"/>
  <c r="G1632" i="1" s="1"/>
  <c r="H1631" i="1"/>
  <c r="G1631" i="1"/>
  <c r="C1631" i="1"/>
  <c r="H1630" i="1"/>
  <c r="C1630" i="1"/>
  <c r="G1630" i="1" s="1"/>
  <c r="C1629" i="1"/>
  <c r="H1627" i="1"/>
  <c r="G1627" i="1"/>
  <c r="C1627" i="1"/>
  <c r="C1626" i="1"/>
  <c r="H1626" i="1" s="1"/>
  <c r="C1625" i="1"/>
  <c r="H1625" i="1" s="1"/>
  <c r="C1624" i="1"/>
  <c r="H1620" i="1"/>
  <c r="C1620" i="1"/>
  <c r="G1620" i="1" s="1"/>
  <c r="H1619" i="1"/>
  <c r="G1619" i="1"/>
  <c r="C1619" i="1"/>
  <c r="C1618" i="1"/>
  <c r="G1617" i="1"/>
  <c r="C1617" i="1"/>
  <c r="H1617" i="1" s="1"/>
  <c r="C1616" i="1"/>
  <c r="H1615" i="1"/>
  <c r="G1615" i="1"/>
  <c r="C1615" i="1"/>
  <c r="H1614" i="1"/>
  <c r="G1614" i="1"/>
  <c r="C1614" i="1"/>
  <c r="C1613" i="1"/>
  <c r="C1612" i="1"/>
  <c r="G1612" i="1" s="1"/>
  <c r="G1611" i="1"/>
  <c r="C1611" i="1"/>
  <c r="H1611" i="1" s="1"/>
  <c r="C1610" i="1"/>
  <c r="G1609" i="1"/>
  <c r="C1609" i="1"/>
  <c r="H1609" i="1" s="1"/>
  <c r="C1608" i="1"/>
  <c r="C1607" i="1"/>
  <c r="H1607" i="1" s="1"/>
  <c r="G1606" i="1"/>
  <c r="C1606" i="1"/>
  <c r="H1606" i="1" s="1"/>
  <c r="C1605" i="1"/>
  <c r="C1604" i="1"/>
  <c r="G1604" i="1" s="1"/>
  <c r="H1603" i="1"/>
  <c r="G1603" i="1"/>
  <c r="C1603" i="1"/>
  <c r="G1601" i="1"/>
  <c r="C1601" i="1"/>
  <c r="H1601" i="1" s="1"/>
  <c r="C1600" i="1"/>
  <c r="C1599" i="1"/>
  <c r="H1599" i="1" s="1"/>
  <c r="H1598" i="1"/>
  <c r="G1598" i="1"/>
  <c r="C1598" i="1"/>
  <c r="C1597" i="1"/>
  <c r="H1596" i="1"/>
  <c r="C1596" i="1"/>
  <c r="G1596" i="1" s="1"/>
  <c r="G1595" i="1"/>
  <c r="C1595" i="1"/>
  <c r="H1595" i="1" s="1"/>
  <c r="C1594" i="1"/>
  <c r="C1593" i="1"/>
  <c r="H1593" i="1" s="1"/>
  <c r="G1592" i="1"/>
  <c r="C1592" i="1"/>
  <c r="H1592" i="1" s="1"/>
  <c r="C1591" i="1"/>
  <c r="H1590" i="1"/>
  <c r="C1590" i="1"/>
  <c r="G1590" i="1" s="1"/>
  <c r="H1589" i="1"/>
  <c r="G1589" i="1"/>
  <c r="C1589" i="1"/>
  <c r="C1588" i="1"/>
  <c r="H1588" i="1" s="1"/>
  <c r="C1587" i="1"/>
  <c r="C1586" i="1"/>
  <c r="G1586" i="1" s="1"/>
  <c r="C1585" i="1"/>
  <c r="H1585" i="1" s="1"/>
  <c r="G1584" i="1"/>
  <c r="C1584" i="1"/>
  <c r="H1584" i="1" s="1"/>
  <c r="H1582" i="1"/>
  <c r="C1582" i="1"/>
  <c r="G1582" i="1" s="1"/>
  <c r="D1581" i="1"/>
  <c r="C1581" i="1"/>
  <c r="H1580" i="1"/>
  <c r="G1580" i="1"/>
  <c r="I1580" i="1" s="1"/>
  <c r="D1580" i="1"/>
  <c r="C1580" i="1"/>
  <c r="J1580" i="1" s="1"/>
  <c r="D1579" i="1"/>
  <c r="C1579" i="1"/>
  <c r="H1578" i="1"/>
  <c r="G1578" i="1"/>
  <c r="I1578" i="1" s="1"/>
  <c r="D1578" i="1"/>
  <c r="C1578" i="1"/>
  <c r="J1578" i="1" s="1"/>
  <c r="C1577" i="1"/>
  <c r="J1576" i="1"/>
  <c r="D1576" i="1"/>
  <c r="C1576" i="1"/>
  <c r="H1575" i="1"/>
  <c r="G1575" i="1"/>
  <c r="D1575" i="1"/>
  <c r="C1575" i="1"/>
  <c r="J1575" i="1" s="1"/>
  <c r="J1574" i="1"/>
  <c r="D1574" i="1"/>
  <c r="C1574" i="1"/>
  <c r="H1573" i="1"/>
  <c r="G1573" i="1"/>
  <c r="D1573" i="1"/>
  <c r="C1573" i="1"/>
  <c r="J1573" i="1" s="1"/>
  <c r="H1572" i="1"/>
  <c r="G1572" i="1"/>
  <c r="D1572" i="1"/>
  <c r="C1572" i="1"/>
  <c r="C1571" i="1"/>
  <c r="J1570" i="1"/>
  <c r="D1570" i="1"/>
  <c r="C1570" i="1"/>
  <c r="H1569" i="1"/>
  <c r="G1569" i="1"/>
  <c r="I1569" i="1" s="1"/>
  <c r="D1569" i="1"/>
  <c r="C1569" i="1"/>
  <c r="J1569" i="1" s="1"/>
  <c r="J1568" i="1"/>
  <c r="D1568" i="1"/>
  <c r="C1568" i="1"/>
  <c r="H1567" i="1"/>
  <c r="G1567" i="1"/>
  <c r="I1567" i="1" s="1"/>
  <c r="D1567" i="1"/>
  <c r="C1567" i="1"/>
  <c r="J1567" i="1" s="1"/>
  <c r="J1566" i="1"/>
  <c r="D1566" i="1"/>
  <c r="C1566" i="1"/>
  <c r="H1565" i="1"/>
  <c r="G1565" i="1"/>
  <c r="I1565" i="1" s="1"/>
  <c r="D1565" i="1"/>
  <c r="C1565" i="1"/>
  <c r="J1565" i="1" s="1"/>
  <c r="J1564" i="1"/>
  <c r="D1564" i="1"/>
  <c r="C1564" i="1"/>
  <c r="D1563" i="1"/>
  <c r="C1563" i="1"/>
  <c r="H1562" i="1"/>
  <c r="G1562" i="1"/>
  <c r="I1562" i="1" s="1"/>
  <c r="D1562" i="1"/>
  <c r="C1562" i="1"/>
  <c r="J1562" i="1" s="1"/>
  <c r="D1561" i="1"/>
  <c r="C1561" i="1"/>
  <c r="H1560" i="1"/>
  <c r="G1560" i="1"/>
  <c r="I1560" i="1" s="1"/>
  <c r="D1560" i="1"/>
  <c r="C1560" i="1"/>
  <c r="J1560" i="1" s="1"/>
  <c r="D1559" i="1"/>
  <c r="C1559" i="1"/>
  <c r="H1558" i="1"/>
  <c r="G1558" i="1"/>
  <c r="I1558" i="1" s="1"/>
  <c r="D1558" i="1"/>
  <c r="C1558" i="1"/>
  <c r="J1558" i="1" s="1"/>
  <c r="D1557" i="1"/>
  <c r="C1557" i="1"/>
  <c r="D1556" i="1"/>
  <c r="C1556" i="1"/>
  <c r="D1555" i="1"/>
  <c r="C1555" i="1"/>
  <c r="H1554" i="1"/>
  <c r="G1554" i="1"/>
  <c r="I1554" i="1" s="1"/>
  <c r="D1554" i="1"/>
  <c r="C1554" i="1"/>
  <c r="J1554" i="1" s="1"/>
  <c r="D1553" i="1"/>
  <c r="C1553" i="1"/>
  <c r="H1552" i="1"/>
  <c r="G1552" i="1"/>
  <c r="I1552" i="1" s="1"/>
  <c r="D1552" i="1"/>
  <c r="C1552" i="1"/>
  <c r="J1552" i="1" s="1"/>
  <c r="D1551" i="1"/>
  <c r="C1551" i="1"/>
  <c r="H1550" i="1"/>
  <c r="G1550" i="1"/>
  <c r="I1550" i="1" s="1"/>
  <c r="D1550" i="1"/>
  <c r="C1550" i="1"/>
  <c r="J1550" i="1" s="1"/>
  <c r="D1549" i="1"/>
  <c r="C1549" i="1"/>
  <c r="H1548" i="1"/>
  <c r="G1548" i="1"/>
  <c r="I1548" i="1" s="1"/>
  <c r="D1548" i="1"/>
  <c r="C1548" i="1"/>
  <c r="J1548" i="1" s="1"/>
  <c r="D1547" i="1"/>
  <c r="C1547" i="1"/>
  <c r="D1546" i="1"/>
  <c r="H1546" i="1" s="1"/>
  <c r="C1546" i="1"/>
  <c r="D1545" i="1"/>
  <c r="C1545" i="1"/>
  <c r="D1544" i="1"/>
  <c r="H1544" i="1" s="1"/>
  <c r="C1544" i="1"/>
  <c r="D1543" i="1"/>
  <c r="C1543" i="1"/>
  <c r="D1542" i="1"/>
  <c r="H1542" i="1" s="1"/>
  <c r="C1542" i="1"/>
  <c r="D1541" i="1"/>
  <c r="C1541" i="1"/>
  <c r="D1540" i="1"/>
  <c r="C1540" i="1"/>
  <c r="G1540" i="1" s="1"/>
  <c r="H1539" i="1"/>
  <c r="D1539" i="1"/>
  <c r="C1539" i="1"/>
  <c r="G1539" i="1" s="1"/>
  <c r="C1538" i="1"/>
  <c r="H1536" i="1"/>
  <c r="D1536" i="1"/>
  <c r="C1536" i="1"/>
  <c r="G1536" i="1" s="1"/>
  <c r="D1535" i="1"/>
  <c r="C1535" i="1"/>
  <c r="D1534" i="1"/>
  <c r="C1534" i="1"/>
  <c r="G1534" i="1" s="1"/>
  <c r="H1533" i="1"/>
  <c r="D1533" i="1"/>
  <c r="C1533" i="1"/>
  <c r="G1533" i="1" s="1"/>
  <c r="H1532" i="1"/>
  <c r="D1532" i="1"/>
  <c r="C1532" i="1"/>
  <c r="G1532" i="1" s="1"/>
  <c r="D1531" i="1"/>
  <c r="C1531" i="1"/>
  <c r="D1530" i="1"/>
  <c r="C1530" i="1"/>
  <c r="G1530" i="1" s="1"/>
  <c r="H1529" i="1"/>
  <c r="D1529" i="1"/>
  <c r="C1529" i="1"/>
  <c r="G1529" i="1" s="1"/>
  <c r="H1528" i="1"/>
  <c r="D1528" i="1"/>
  <c r="C1528" i="1"/>
  <c r="G1528" i="1" s="1"/>
  <c r="D1527" i="1"/>
  <c r="C1527" i="1"/>
  <c r="D1526" i="1"/>
  <c r="C1526" i="1"/>
  <c r="G1526" i="1" s="1"/>
  <c r="D1525" i="1"/>
  <c r="H1524" i="1"/>
  <c r="D1524" i="1"/>
  <c r="C1524" i="1"/>
  <c r="G1524" i="1" s="1"/>
  <c r="D1523" i="1"/>
  <c r="C1523" i="1"/>
  <c r="D1522" i="1"/>
  <c r="C1522" i="1"/>
  <c r="G1522" i="1" s="1"/>
  <c r="H1521" i="1"/>
  <c r="D1521" i="1"/>
  <c r="C1521" i="1"/>
  <c r="G1521" i="1" s="1"/>
  <c r="H1520" i="1"/>
  <c r="D1520" i="1"/>
  <c r="C1520" i="1"/>
  <c r="G1520" i="1" s="1"/>
  <c r="D1519" i="1"/>
  <c r="C1519" i="1"/>
  <c r="D1518" i="1"/>
  <c r="C1518" i="1"/>
  <c r="G1518" i="1" s="1"/>
  <c r="H1517" i="1"/>
  <c r="D1517" i="1"/>
  <c r="C1517" i="1"/>
  <c r="G1517" i="1" s="1"/>
  <c r="H1516" i="1"/>
  <c r="D1516" i="1"/>
  <c r="C1516" i="1"/>
  <c r="G1516" i="1" s="1"/>
  <c r="D1515" i="1"/>
  <c r="C1515" i="1"/>
  <c r="D1514" i="1"/>
  <c r="C1514" i="1"/>
  <c r="H1513" i="1"/>
  <c r="D1513" i="1"/>
  <c r="C1513" i="1"/>
  <c r="G1513" i="1" s="1"/>
  <c r="H1512" i="1"/>
  <c r="D1512" i="1"/>
  <c r="C1512" i="1"/>
  <c r="G1512" i="1" s="1"/>
  <c r="D1511" i="1"/>
  <c r="C1511" i="1"/>
  <c r="D1510" i="1"/>
  <c r="C1510" i="1"/>
  <c r="H1509" i="1"/>
  <c r="D1509" i="1"/>
  <c r="C1509" i="1"/>
  <c r="G1509" i="1" s="1"/>
  <c r="H1508" i="1"/>
  <c r="D1508" i="1"/>
  <c r="C1508" i="1"/>
  <c r="G1508" i="1" s="1"/>
  <c r="D1507" i="1"/>
  <c r="C1507" i="1"/>
  <c r="D1506" i="1"/>
  <c r="C1506" i="1"/>
  <c r="H1505" i="1"/>
  <c r="D1505" i="1"/>
  <c r="C1505" i="1"/>
  <c r="G1505" i="1" s="1"/>
  <c r="H1504" i="1"/>
  <c r="D1504" i="1"/>
  <c r="C1504" i="1"/>
  <c r="G1504" i="1" s="1"/>
  <c r="D1503" i="1"/>
  <c r="C1503" i="1"/>
  <c r="D1502" i="1"/>
  <c r="C1502" i="1"/>
  <c r="H1501" i="1"/>
  <c r="D1501" i="1"/>
  <c r="C1501" i="1"/>
  <c r="G1501" i="1" s="1"/>
  <c r="H1500" i="1"/>
  <c r="D1500" i="1"/>
  <c r="C1500" i="1"/>
  <c r="G1500" i="1" s="1"/>
  <c r="D1499" i="1"/>
  <c r="C1499" i="1"/>
  <c r="D1498" i="1"/>
  <c r="C1498" i="1"/>
  <c r="H1497" i="1"/>
  <c r="D1497" i="1"/>
  <c r="C1497" i="1"/>
  <c r="G1497" i="1" s="1"/>
  <c r="H1496" i="1"/>
  <c r="D1496" i="1"/>
  <c r="C1496" i="1"/>
  <c r="G1496" i="1" s="1"/>
  <c r="D1495" i="1"/>
  <c r="C1495" i="1"/>
  <c r="D1494" i="1"/>
  <c r="C1494" i="1"/>
  <c r="H1493" i="1"/>
  <c r="D1493" i="1"/>
  <c r="C1493" i="1"/>
  <c r="G1493" i="1" s="1"/>
  <c r="H1492" i="1"/>
  <c r="D1492" i="1"/>
  <c r="C1492" i="1"/>
  <c r="G1492" i="1" s="1"/>
  <c r="D1491" i="1"/>
  <c r="C1491" i="1"/>
  <c r="D1490" i="1"/>
  <c r="C1490" i="1"/>
  <c r="H1489" i="1"/>
  <c r="D1489" i="1"/>
  <c r="C1489" i="1"/>
  <c r="G1489" i="1" s="1"/>
  <c r="H1488" i="1"/>
  <c r="D1488" i="1"/>
  <c r="C1488" i="1"/>
  <c r="G1488" i="1" s="1"/>
  <c r="D1487" i="1"/>
  <c r="C1487" i="1"/>
  <c r="D1486" i="1"/>
  <c r="C1486"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G1412" i="1" s="1"/>
  <c r="D1411" i="1"/>
  <c r="C1411" i="1"/>
  <c r="H1411" i="1" s="1"/>
  <c r="G1410" i="1"/>
  <c r="D1410" i="1"/>
  <c r="C1410" i="1"/>
  <c r="H1410" i="1" s="1"/>
  <c r="G1409" i="1"/>
  <c r="D1409" i="1"/>
  <c r="C1409" i="1"/>
  <c r="D1408" i="1"/>
  <c r="C1408" i="1"/>
  <c r="G1408" i="1" s="1"/>
  <c r="D1407" i="1"/>
  <c r="C1407" i="1"/>
  <c r="H1407" i="1" s="1"/>
  <c r="G1406" i="1"/>
  <c r="D1406" i="1"/>
  <c r="C1406" i="1"/>
  <c r="H1406" i="1" s="1"/>
  <c r="G1405" i="1"/>
  <c r="D1405" i="1"/>
  <c r="C1405" i="1"/>
  <c r="D1404" i="1"/>
  <c r="C1404" i="1"/>
  <c r="G1404" i="1" s="1"/>
  <c r="D1403" i="1"/>
  <c r="C1403" i="1"/>
  <c r="H1403" i="1" s="1"/>
  <c r="G1402" i="1"/>
  <c r="D1402" i="1"/>
  <c r="C1402" i="1"/>
  <c r="H1402" i="1" s="1"/>
  <c r="D1401" i="1"/>
  <c r="G1401" i="1" s="1"/>
  <c r="C1401" i="1"/>
  <c r="D1400" i="1"/>
  <c r="C1400" i="1"/>
  <c r="H1400" i="1" s="1"/>
  <c r="D1399" i="1"/>
  <c r="C1399" i="1"/>
  <c r="H1399" i="1" s="1"/>
  <c r="G1398" i="1"/>
  <c r="D1398" i="1"/>
  <c r="C1398" i="1"/>
  <c r="H1398" i="1" s="1"/>
  <c r="D1397" i="1"/>
  <c r="G1397" i="1" s="1"/>
  <c r="C1397" i="1"/>
  <c r="D1396" i="1"/>
  <c r="C1396" i="1"/>
  <c r="H1396" i="1" s="1"/>
  <c r="D1395" i="1"/>
  <c r="C1395" i="1"/>
  <c r="H1395" i="1" s="1"/>
  <c r="G1394" i="1"/>
  <c r="D1394" i="1"/>
  <c r="C1394" i="1"/>
  <c r="H1394" i="1" s="1"/>
  <c r="D1393" i="1"/>
  <c r="G1393" i="1" s="1"/>
  <c r="C1393" i="1"/>
  <c r="D1392" i="1"/>
  <c r="C1392" i="1"/>
  <c r="H1392" i="1" s="1"/>
  <c r="D1391" i="1"/>
  <c r="C1391" i="1"/>
  <c r="H1391" i="1" s="1"/>
  <c r="G1390" i="1"/>
  <c r="D1390" i="1"/>
  <c r="C1390" i="1"/>
  <c r="H1390" i="1" s="1"/>
  <c r="D1389" i="1"/>
  <c r="G1389" i="1" s="1"/>
  <c r="C1389" i="1"/>
  <c r="D1388" i="1"/>
  <c r="C1388" i="1"/>
  <c r="H1388" i="1" s="1"/>
  <c r="D1387" i="1"/>
  <c r="C1387" i="1"/>
  <c r="H1387" i="1" s="1"/>
  <c r="G1386" i="1"/>
  <c r="D1386" i="1"/>
  <c r="C1386" i="1"/>
  <c r="H1386" i="1" s="1"/>
  <c r="D1385" i="1"/>
  <c r="G1385" i="1" s="1"/>
  <c r="C1385" i="1"/>
  <c r="D1384" i="1"/>
  <c r="C1384" i="1"/>
  <c r="H1384" i="1" s="1"/>
  <c r="D1383" i="1"/>
  <c r="C1383" i="1"/>
  <c r="H1383" i="1" s="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D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D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D909" i="1"/>
  <c r="H909" i="1" s="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D850" i="1"/>
  <c r="H850" i="1" s="1"/>
  <c r="C850" i="1"/>
  <c r="H849" i="1"/>
  <c r="G849" i="1"/>
  <c r="D849" i="1"/>
  <c r="C849" i="1"/>
  <c r="D848" i="1"/>
  <c r="H848" i="1" s="1"/>
  <c r="C848" i="1"/>
  <c r="H847" i="1"/>
  <c r="G847" i="1"/>
  <c r="D847" i="1"/>
  <c r="C847" i="1"/>
  <c r="D846" i="1"/>
  <c r="H846" i="1" s="1"/>
  <c r="C846" i="1"/>
  <c r="H845" i="1"/>
  <c r="G845" i="1"/>
  <c r="D845" i="1"/>
  <c r="C845" i="1"/>
  <c r="D844" i="1"/>
  <c r="H844" i="1" s="1"/>
  <c r="C844" i="1"/>
  <c r="D843" i="1"/>
  <c r="H843" i="1" s="1"/>
  <c r="C843" i="1"/>
  <c r="H842" i="1"/>
  <c r="G842" i="1"/>
  <c r="D842" i="1"/>
  <c r="C842" i="1"/>
  <c r="D841" i="1"/>
  <c r="H841" i="1" s="1"/>
  <c r="C841" i="1"/>
  <c r="H840" i="1"/>
  <c r="G840" i="1"/>
  <c r="D840" i="1"/>
  <c r="C840" i="1"/>
  <c r="D839" i="1"/>
  <c r="H839" i="1" s="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D753" i="1"/>
  <c r="H753" i="1" s="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D735" i="1"/>
  <c r="H735" i="1" s="1"/>
  <c r="C735" i="1"/>
  <c r="H734" i="1"/>
  <c r="G734" i="1"/>
  <c r="D734" i="1"/>
  <c r="C734" i="1"/>
  <c r="H733" i="1"/>
  <c r="G733" i="1"/>
  <c r="D733" i="1"/>
  <c r="C733" i="1"/>
  <c r="H732" i="1"/>
  <c r="G732" i="1"/>
  <c r="D732" i="1"/>
  <c r="C732" i="1"/>
  <c r="H731" i="1"/>
  <c r="G731" i="1"/>
  <c r="D731" i="1"/>
  <c r="C731" i="1"/>
  <c r="G730" i="1"/>
  <c r="D730" i="1"/>
  <c r="H730" i="1" s="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D667" i="1"/>
  <c r="G667" i="1" s="1"/>
  <c r="C667" i="1"/>
  <c r="H666" i="1"/>
  <c r="G666" i="1"/>
  <c r="D666" i="1"/>
  <c r="C666" i="1"/>
  <c r="H665" i="1"/>
  <c r="G665" i="1"/>
  <c r="D665" i="1"/>
  <c r="C665" i="1"/>
  <c r="H664" i="1"/>
  <c r="G664" i="1"/>
  <c r="D664" i="1"/>
  <c r="C664" i="1"/>
  <c r="H663" i="1"/>
  <c r="D663" i="1"/>
  <c r="G663" i="1" s="1"/>
  <c r="C663" i="1"/>
  <c r="D662" i="1"/>
  <c r="H662" i="1" s="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D650" i="1"/>
  <c r="H650" i="1" s="1"/>
  <c r="C650" i="1"/>
  <c r="C649" i="1"/>
  <c r="D648" i="1"/>
  <c r="H648" i="1" s="1"/>
  <c r="C648" i="1"/>
  <c r="D647" i="1"/>
  <c r="H647" i="1" s="1"/>
  <c r="C647" i="1"/>
  <c r="H646" i="1"/>
  <c r="D646" i="1"/>
  <c r="G646" i="1" s="1"/>
  <c r="C646" i="1"/>
  <c r="H645" i="1"/>
  <c r="G645" i="1"/>
  <c r="D645" i="1"/>
  <c r="C645" i="1"/>
  <c r="C641" i="1"/>
  <c r="D636" i="1"/>
  <c r="H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C423" i="1"/>
  <c r="D422" i="1"/>
  <c r="H422" i="1" s="1"/>
  <c r="C422" i="1"/>
  <c r="D421" i="1"/>
  <c r="H421" i="1" s="1"/>
  <c r="C421" i="1"/>
  <c r="D416" i="1"/>
  <c r="H416" i="1" s="1"/>
  <c r="C416" i="1"/>
  <c r="D415" i="1"/>
  <c r="H415" i="1" s="1"/>
  <c r="C415" i="1"/>
  <c r="D414" i="1"/>
  <c r="H414" i="1" s="1"/>
  <c r="C414" i="1"/>
  <c r="H411" i="1"/>
  <c r="G411" i="1"/>
  <c r="D411" i="1"/>
  <c r="C411" i="1"/>
  <c r="H410" i="1"/>
  <c r="G410" i="1"/>
  <c r="D410" i="1"/>
  <c r="C410" i="1"/>
  <c r="H409" i="1"/>
  <c r="G409" i="1"/>
  <c r="D409" i="1"/>
  <c r="C409" i="1"/>
  <c r="D408" i="1"/>
  <c r="H408" i="1" s="1"/>
  <c r="C408" i="1"/>
  <c r="D407" i="1"/>
  <c r="H407" i="1" s="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D400" i="1"/>
  <c r="H400" i="1" s="1"/>
  <c r="C400" i="1"/>
  <c r="H399" i="1"/>
  <c r="G399" i="1"/>
  <c r="D399" i="1"/>
  <c r="C399" i="1"/>
  <c r="H398" i="1"/>
  <c r="G398" i="1"/>
  <c r="D398" i="1"/>
  <c r="C398" i="1"/>
  <c r="H397" i="1"/>
  <c r="G397" i="1"/>
  <c r="D397" i="1"/>
  <c r="C397" i="1"/>
  <c r="D396" i="1"/>
  <c r="H396" i="1" s="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H381" i="1" s="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D318" i="1"/>
  <c r="G318" i="1" s="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6" i="1" s="1"/>
  <c r="C306" i="1"/>
  <c r="D305" i="1"/>
  <c r="H305" i="1" s="1"/>
  <c r="C305"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D276" i="1"/>
  <c r="G276" i="1" s="1"/>
  <c r="C276" i="1"/>
  <c r="H275" i="1"/>
  <c r="G275" i="1"/>
  <c r="D275" i="1"/>
  <c r="C275" i="1"/>
  <c r="C274" i="1"/>
  <c r="H273" i="1"/>
  <c r="G273" i="1"/>
  <c r="D273" i="1"/>
  <c r="C273" i="1"/>
  <c r="H272" i="1"/>
  <c r="G272" i="1"/>
  <c r="D272" i="1"/>
  <c r="C272" i="1"/>
  <c r="D271" i="1"/>
  <c r="H271" i="1" s="1"/>
  <c r="C271" i="1"/>
  <c r="G270" i="1"/>
  <c r="D270" i="1"/>
  <c r="H270" i="1" s="1"/>
  <c r="C270" i="1"/>
  <c r="H268" i="1"/>
  <c r="G268" i="1"/>
  <c r="D268" i="1"/>
  <c r="C268" i="1"/>
  <c r="H267" i="1"/>
  <c r="G267" i="1"/>
  <c r="D267" i="1"/>
  <c r="C267" i="1"/>
  <c r="H266" i="1"/>
  <c r="D266" i="1"/>
  <c r="G266" i="1" s="1"/>
  <c r="C266"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7" i="1"/>
  <c r="H257" i="1" s="1"/>
  <c r="C257" i="1"/>
  <c r="H256" i="1"/>
  <c r="G256" i="1"/>
  <c r="D256" i="1"/>
  <c r="C256" i="1"/>
  <c r="H255" i="1"/>
  <c r="G255" i="1"/>
  <c r="D255" i="1"/>
  <c r="C255" i="1"/>
  <c r="H254" i="1"/>
  <c r="G254" i="1"/>
  <c r="D254" i="1"/>
  <c r="C254" i="1"/>
  <c r="D253" i="1"/>
  <c r="H253" i="1" s="1"/>
  <c r="C253" i="1"/>
  <c r="H252" i="1"/>
  <c r="G252" i="1"/>
  <c r="D252" i="1"/>
  <c r="C252" i="1"/>
  <c r="H251" i="1"/>
  <c r="G251" i="1"/>
  <c r="D251" i="1"/>
  <c r="C251" i="1"/>
  <c r="H250" i="1"/>
  <c r="G250" i="1"/>
  <c r="D250" i="1"/>
  <c r="C250" i="1"/>
  <c r="H249" i="1"/>
  <c r="G249" i="1"/>
  <c r="D249" i="1"/>
  <c r="C249" i="1"/>
  <c r="H248" i="1"/>
  <c r="G248" i="1"/>
  <c r="D248" i="1"/>
  <c r="C248" i="1"/>
  <c r="D247" i="1"/>
  <c r="H247" i="1" s="1"/>
  <c r="C247" i="1"/>
  <c r="D246" i="1"/>
  <c r="G246" i="1" s="1"/>
  <c r="C246" i="1"/>
  <c r="H245" i="1"/>
  <c r="G245" i="1"/>
  <c r="D245" i="1"/>
  <c r="C245" i="1"/>
  <c r="H244" i="1"/>
  <c r="G244" i="1"/>
  <c r="D244" i="1"/>
  <c r="C244" i="1"/>
  <c r="D243" i="1"/>
  <c r="H243" i="1" s="1"/>
  <c r="C243" i="1"/>
  <c r="D242" i="1"/>
  <c r="H242" i="1" s="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H197" i="1"/>
  <c r="G197" i="1"/>
  <c r="D197" i="1"/>
  <c r="C197" i="1"/>
  <c r="H196" i="1"/>
  <c r="G196" i="1"/>
  <c r="D196" i="1"/>
  <c r="C196" i="1"/>
  <c r="H195" i="1"/>
  <c r="D195" i="1"/>
  <c r="G195" i="1" s="1"/>
  <c r="C195" i="1"/>
  <c r="H194" i="1"/>
  <c r="D194" i="1"/>
  <c r="G194" i="1" s="1"/>
  <c r="C194" i="1"/>
  <c r="D193" i="1"/>
  <c r="H193" i="1" s="1"/>
  <c r="C193" i="1"/>
  <c r="H192" i="1"/>
  <c r="G192" i="1"/>
  <c r="D192" i="1"/>
  <c r="C192" i="1"/>
  <c r="H191" i="1"/>
  <c r="G191" i="1"/>
  <c r="D191" i="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D182" i="1"/>
  <c r="G182" i="1" s="1"/>
  <c r="C182" i="1"/>
  <c r="H181" i="1"/>
  <c r="G181" i="1"/>
  <c r="D181" i="1"/>
  <c r="C181" i="1"/>
  <c r="H180" i="1"/>
  <c r="G180" i="1"/>
  <c r="D180" i="1"/>
  <c r="C180" i="1"/>
  <c r="D179" i="1"/>
  <c r="H179" i="1" s="1"/>
  <c r="C179" i="1"/>
  <c r="H178" i="1"/>
  <c r="D178" i="1"/>
  <c r="G178" i="1" s="1"/>
  <c r="C178" i="1"/>
  <c r="H177" i="1"/>
  <c r="D177" i="1"/>
  <c r="G177" i="1" s="1"/>
  <c r="C177" i="1"/>
  <c r="H176" i="1"/>
  <c r="G176" i="1"/>
  <c r="D176" i="1"/>
  <c r="C176" i="1"/>
  <c r="H175" i="1"/>
  <c r="D175" i="1"/>
  <c r="G175" i="1" s="1"/>
  <c r="C175" i="1"/>
  <c r="D174" i="1"/>
  <c r="H174" i="1" s="1"/>
  <c r="C174" i="1"/>
  <c r="H173" i="1"/>
  <c r="G173" i="1"/>
  <c r="D173" i="1"/>
  <c r="C173" i="1"/>
  <c r="H172" i="1"/>
  <c r="G172" i="1"/>
  <c r="D172" i="1"/>
  <c r="C172" i="1"/>
  <c r="D171" i="1"/>
  <c r="H171" i="1" s="1"/>
  <c r="C171" i="1"/>
  <c r="H170" i="1"/>
  <c r="D170" i="1"/>
  <c r="G170" i="1" s="1"/>
  <c r="C170" i="1"/>
  <c r="H169" i="1"/>
  <c r="D169" i="1"/>
  <c r="G169" i="1" s="1"/>
  <c r="C169" i="1"/>
  <c r="D168" i="1"/>
  <c r="H168" i="1" s="1"/>
  <c r="C168" i="1"/>
  <c r="H167" i="1"/>
  <c r="D167" i="1"/>
  <c r="G167" i="1" s="1"/>
  <c r="C167" i="1"/>
  <c r="D166" i="1"/>
  <c r="H166" i="1" s="1"/>
  <c r="C166" i="1"/>
  <c r="H165" i="1"/>
  <c r="D165" i="1"/>
  <c r="G165" i="1" s="1"/>
  <c r="C165" i="1"/>
  <c r="H164" i="1"/>
  <c r="D164" i="1"/>
  <c r="G164" i="1" s="1"/>
  <c r="C164" i="1"/>
  <c r="H163" i="1"/>
  <c r="D163" i="1"/>
  <c r="G163" i="1" s="1"/>
  <c r="C163" i="1"/>
  <c r="H162" i="1"/>
  <c r="D162" i="1"/>
  <c r="G162" i="1" s="1"/>
  <c r="C162" i="1"/>
  <c r="G161" i="1"/>
  <c r="D161" i="1"/>
  <c r="H161" i="1" s="1"/>
  <c r="C161" i="1"/>
  <c r="H159" i="1"/>
  <c r="G159" i="1"/>
  <c r="D159" i="1"/>
  <c r="C159" i="1"/>
  <c r="H158" i="1"/>
  <c r="D158" i="1"/>
  <c r="G158" i="1" s="1"/>
  <c r="C158" i="1"/>
  <c r="H157" i="1"/>
  <c r="G157" i="1"/>
  <c r="D157" i="1"/>
  <c r="C157" i="1"/>
  <c r="H156" i="1"/>
  <c r="D156" i="1"/>
  <c r="G156" i="1" s="1"/>
  <c r="C156" i="1"/>
  <c r="D155" i="1"/>
  <c r="H155" i="1" s="1"/>
  <c r="C155" i="1"/>
  <c r="H154" i="1"/>
  <c r="G154" i="1"/>
  <c r="D154" i="1"/>
  <c r="C154" i="1"/>
  <c r="H153" i="1"/>
  <c r="G153" i="1"/>
  <c r="D153" i="1"/>
  <c r="C153" i="1"/>
  <c r="H152" i="1"/>
  <c r="G152" i="1"/>
  <c r="D152" i="1"/>
  <c r="C152" i="1"/>
  <c r="D151" i="1"/>
  <c r="H151" i="1" s="1"/>
  <c r="C151" i="1"/>
  <c r="D150" i="1"/>
  <c r="H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D111" i="1"/>
  <c r="G111" i="1" s="1"/>
  <c r="C111" i="1"/>
  <c r="H110" i="1"/>
  <c r="G110" i="1"/>
  <c r="D110" i="1"/>
  <c r="C110" i="1"/>
  <c r="H109" i="1"/>
  <c r="G109" i="1"/>
  <c r="D109" i="1"/>
  <c r="C109" i="1"/>
  <c r="C108" i="1"/>
  <c r="H107" i="1"/>
  <c r="G107" i="1"/>
  <c r="D107" i="1"/>
  <c r="C107" i="1"/>
  <c r="H106" i="1"/>
  <c r="G106" i="1"/>
  <c r="D106" i="1"/>
  <c r="C106" i="1"/>
  <c r="D105" i="1"/>
  <c r="H105" i="1" s="1"/>
  <c r="C105" i="1"/>
  <c r="H104" i="1"/>
  <c r="G104" i="1"/>
  <c r="D104" i="1"/>
  <c r="C104" i="1"/>
  <c r="D103" i="1"/>
  <c r="H103" i="1" s="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C60" i="1"/>
  <c r="H59" i="1"/>
  <c r="G59" i="1"/>
  <c r="D59" i="1"/>
  <c r="C59" i="1"/>
  <c r="H58" i="1"/>
  <c r="G58" i="1"/>
  <c r="D58" i="1"/>
  <c r="C58" i="1"/>
  <c r="H57" i="1"/>
  <c r="G57" i="1"/>
  <c r="D57" i="1"/>
  <c r="C57" i="1"/>
  <c r="H56" i="1"/>
  <c r="G56" i="1"/>
  <c r="D56" i="1"/>
  <c r="C56" i="1"/>
  <c r="D55" i="1"/>
  <c r="H55" i="1" s="1"/>
  <c r="C55" i="1"/>
  <c r="D54" i="1"/>
  <c r="H54" i="1" s="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D27" i="1"/>
  <c r="H27" i="1" s="1"/>
  <c r="C27" i="1"/>
  <c r="H26" i="1"/>
  <c r="G26" i="1"/>
  <c r="D26" i="1"/>
  <c r="C26" i="1"/>
  <c r="D25" i="1"/>
  <c r="H25" i="1" s="1"/>
  <c r="C25" i="1"/>
  <c r="H24" i="1"/>
  <c r="G24" i="1"/>
  <c r="D24" i="1"/>
  <c r="C24" i="1"/>
  <c r="D23" i="1"/>
  <c r="H23" i="1" s="1"/>
  <c r="C23" i="1"/>
  <c r="H22" i="1"/>
  <c r="G22" i="1"/>
  <c r="D22" i="1"/>
  <c r="C22" i="1"/>
  <c r="H21" i="1"/>
  <c r="G21" i="1"/>
  <c r="D21" i="1"/>
  <c r="C21" i="1"/>
  <c r="H20" i="1"/>
  <c r="G20" i="1"/>
  <c r="D20" i="1"/>
  <c r="C20" i="1"/>
  <c r="D19" i="1"/>
  <c r="H19" i="1" s="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C4" i="1"/>
  <c r="B230" i="9" l="1"/>
  <c r="G1626" i="1"/>
  <c r="H1612" i="1"/>
  <c r="G1607" i="1"/>
  <c r="H1604" i="1"/>
  <c r="G1599" i="1"/>
  <c r="G1593" i="1"/>
  <c r="G1588" i="1"/>
  <c r="G1585" i="1"/>
  <c r="H1586" i="1"/>
  <c r="G909" i="1"/>
  <c r="G850" i="1"/>
  <c r="G848" i="1"/>
  <c r="G846" i="1"/>
  <c r="G844" i="1"/>
  <c r="G843" i="1"/>
  <c r="G841" i="1"/>
  <c r="G839" i="1"/>
  <c r="G753" i="1"/>
  <c r="G735" i="1"/>
  <c r="F241" i="9"/>
  <c r="B241" i="9" s="1"/>
  <c r="E52" i="9"/>
  <c r="B52" i="9" s="1"/>
  <c r="G662" i="1"/>
  <c r="G650" i="1"/>
  <c r="B296" i="9"/>
  <c r="G648" i="1"/>
  <c r="G647" i="1"/>
  <c r="H649" i="1"/>
  <c r="G649" i="1"/>
  <c r="F656" i="4"/>
  <c r="G636" i="1"/>
  <c r="G635" i="1"/>
  <c r="H603" i="1"/>
  <c r="G603" i="1"/>
  <c r="E597" i="4"/>
  <c r="D591" i="1" s="1"/>
  <c r="F609" i="4"/>
  <c r="H485" i="1"/>
  <c r="G485" i="1"/>
  <c r="H496" i="1"/>
  <c r="G496" i="1"/>
  <c r="F502" i="4"/>
  <c r="G416" i="1"/>
  <c r="G415" i="1"/>
  <c r="G414" i="1"/>
  <c r="G421" i="1"/>
  <c r="G422" i="1"/>
  <c r="G407" i="1"/>
  <c r="G408" i="1"/>
  <c r="G396" i="1"/>
  <c r="G400" i="1"/>
  <c r="F401" i="4"/>
  <c r="G381" i="1"/>
  <c r="G374" i="1"/>
  <c r="H374" i="1"/>
  <c r="F379" i="4"/>
  <c r="G305" i="1"/>
  <c r="G306" i="1"/>
  <c r="E309" i="4"/>
  <c r="D304" i="1" s="1"/>
  <c r="G423" i="1"/>
  <c r="H423" i="1"/>
  <c r="F428" i="4"/>
  <c r="E648" i="4"/>
  <c r="D642" i="1" s="1"/>
  <c r="F426" i="4"/>
  <c r="E84" i="9"/>
  <c r="B84" i="9" s="1"/>
  <c r="D274" i="1"/>
  <c r="E273" i="4"/>
  <c r="D269" i="1" s="1"/>
  <c r="G271" i="1"/>
  <c r="G265" i="1"/>
  <c r="H265" i="1"/>
  <c r="E262" i="4"/>
  <c r="D258" i="1" s="1"/>
  <c r="G247" i="1"/>
  <c r="H246" i="1"/>
  <c r="E230" i="4"/>
  <c r="D226" i="1" s="1"/>
  <c r="G253" i="1"/>
  <c r="G257" i="1"/>
  <c r="G242" i="1"/>
  <c r="G243" i="1"/>
  <c r="F246" i="4"/>
  <c r="F216" i="4"/>
  <c r="E67" i="9"/>
  <c r="B67" i="9" s="1"/>
  <c r="E64" i="9"/>
  <c r="B64" i="9" s="1"/>
  <c r="F243" i="9"/>
  <c r="B243" i="9" s="1"/>
  <c r="G190" i="1"/>
  <c r="G193" i="1"/>
  <c r="E55" i="9"/>
  <c r="B55" i="9" s="1"/>
  <c r="G174" i="1"/>
  <c r="G179" i="1"/>
  <c r="G171" i="1"/>
  <c r="G166" i="1"/>
  <c r="G168" i="1"/>
  <c r="F160" i="4"/>
  <c r="E153" i="4"/>
  <c r="D149" i="1" s="1"/>
  <c r="G155" i="1"/>
  <c r="E48" i="9"/>
  <c r="B48" i="9" s="1"/>
  <c r="G150" i="1"/>
  <c r="G151" i="1"/>
  <c r="H108" i="1"/>
  <c r="G108" i="1"/>
  <c r="F112" i="4"/>
  <c r="G103" i="1"/>
  <c r="G105" i="1"/>
  <c r="F233" i="9"/>
  <c r="B233" i="9" s="1"/>
  <c r="D87" i="1"/>
  <c r="H60" i="1"/>
  <c r="G60" i="1"/>
  <c r="E32" i="9"/>
  <c r="B32" i="9" s="1"/>
  <c r="E31" i="9"/>
  <c r="B31" i="9" s="1"/>
  <c r="G54" i="1"/>
  <c r="G55" i="1"/>
  <c r="F58" i="4"/>
  <c r="G25" i="1"/>
  <c r="G27" i="1"/>
  <c r="G19" i="1"/>
  <c r="G23" i="1"/>
  <c r="F23" i="4"/>
  <c r="E28" i="9"/>
  <c r="B28" i="9" s="1"/>
  <c r="E27" i="9"/>
  <c r="B27" i="9" s="1"/>
  <c r="H4" i="1"/>
  <c r="G4" i="1"/>
  <c r="H1382" i="1"/>
  <c r="G1384" i="1"/>
  <c r="G1388" i="1"/>
  <c r="G1392" i="1"/>
  <c r="G1396" i="1"/>
  <c r="G1400" i="1"/>
  <c r="G1487" i="1"/>
  <c r="H1487" i="1"/>
  <c r="G1490" i="1"/>
  <c r="H1490" i="1"/>
  <c r="G1495" i="1"/>
  <c r="H1495" i="1"/>
  <c r="G1498" i="1"/>
  <c r="H1498" i="1"/>
  <c r="G1503" i="1"/>
  <c r="H1503" i="1"/>
  <c r="G1506" i="1"/>
  <c r="H1506" i="1"/>
  <c r="G1511" i="1"/>
  <c r="H1511" i="1"/>
  <c r="G1514" i="1"/>
  <c r="H1514" i="1"/>
  <c r="G1519" i="1"/>
  <c r="H1519" i="1"/>
  <c r="H1549" i="1"/>
  <c r="G1549" i="1"/>
  <c r="I1549" i="1" s="1"/>
  <c r="J1549" i="1"/>
  <c r="H1553" i="1"/>
  <c r="G1553" i="1"/>
  <c r="J1553" i="1"/>
  <c r="H1559" i="1"/>
  <c r="G1559" i="1"/>
  <c r="I1559" i="1" s="1"/>
  <c r="J1559" i="1"/>
  <c r="H1563" i="1"/>
  <c r="G1563" i="1"/>
  <c r="G1624" i="1"/>
  <c r="H1624" i="1"/>
  <c r="G1383" i="1"/>
  <c r="H1385" i="1"/>
  <c r="G1387" i="1"/>
  <c r="H1389" i="1"/>
  <c r="G1391" i="1"/>
  <c r="H1393" i="1"/>
  <c r="G1395" i="1"/>
  <c r="H1397" i="1"/>
  <c r="G1399" i="1"/>
  <c r="H1401" i="1"/>
  <c r="G1403" i="1"/>
  <c r="H1405" i="1"/>
  <c r="G1407" i="1"/>
  <c r="H1409" i="1"/>
  <c r="G1411" i="1"/>
  <c r="G1413" i="1"/>
  <c r="H1413" i="1"/>
  <c r="G1415" i="1"/>
  <c r="H1415" i="1"/>
  <c r="G1417" i="1"/>
  <c r="H1417" i="1"/>
  <c r="G1419" i="1"/>
  <c r="H1419" i="1"/>
  <c r="G1421" i="1"/>
  <c r="H1421" i="1"/>
  <c r="G1423" i="1"/>
  <c r="H1423" i="1"/>
  <c r="G1425" i="1"/>
  <c r="H1425" i="1"/>
  <c r="G1427" i="1"/>
  <c r="H1427" i="1"/>
  <c r="G1429" i="1"/>
  <c r="H1429" i="1"/>
  <c r="G1433" i="1"/>
  <c r="H1433" i="1"/>
  <c r="G1435" i="1"/>
  <c r="H1435" i="1"/>
  <c r="G1437" i="1"/>
  <c r="H1437" i="1"/>
  <c r="G1439" i="1"/>
  <c r="H1439" i="1"/>
  <c r="G1441" i="1"/>
  <c r="H1441" i="1"/>
  <c r="G1443" i="1"/>
  <c r="H1443" i="1"/>
  <c r="G1445" i="1"/>
  <c r="H1445" i="1"/>
  <c r="G1447" i="1"/>
  <c r="H1447" i="1"/>
  <c r="G1449" i="1"/>
  <c r="H1449" i="1"/>
  <c r="G1451" i="1"/>
  <c r="H1451" i="1"/>
  <c r="G1453" i="1"/>
  <c r="H1453" i="1"/>
  <c r="G1455" i="1"/>
  <c r="H1455" i="1"/>
  <c r="G1457" i="1"/>
  <c r="H1457" i="1"/>
  <c r="G1459" i="1"/>
  <c r="H1459" i="1"/>
  <c r="G1461" i="1"/>
  <c r="H1461" i="1"/>
  <c r="G1463" i="1"/>
  <c r="H1463" i="1"/>
  <c r="G1465" i="1"/>
  <c r="H1465" i="1"/>
  <c r="G1467" i="1"/>
  <c r="H1467" i="1"/>
  <c r="G1469" i="1"/>
  <c r="H1469" i="1"/>
  <c r="G1471" i="1"/>
  <c r="H1471" i="1"/>
  <c r="G1473" i="1"/>
  <c r="H1473" i="1"/>
  <c r="G1475" i="1"/>
  <c r="H1475" i="1"/>
  <c r="G1477" i="1"/>
  <c r="H1477" i="1"/>
  <c r="G1479" i="1"/>
  <c r="H1479" i="1"/>
  <c r="G1481" i="1"/>
  <c r="H1481" i="1"/>
  <c r="G1483" i="1"/>
  <c r="H1483" i="1"/>
  <c r="G1531" i="1"/>
  <c r="H1531" i="1"/>
  <c r="H1581" i="1"/>
  <c r="G1581" i="1"/>
  <c r="I1581" i="1" s="1"/>
  <c r="J1581" i="1"/>
  <c r="H1637" i="1"/>
  <c r="G1637" i="1"/>
  <c r="H1673" i="1"/>
  <c r="G1673" i="1"/>
  <c r="H1404" i="1"/>
  <c r="H1408" i="1"/>
  <c r="H1412" i="1"/>
  <c r="G1486" i="1"/>
  <c r="H1486" i="1"/>
  <c r="G1491" i="1"/>
  <c r="H1491" i="1"/>
  <c r="G1494" i="1"/>
  <c r="H1494" i="1"/>
  <c r="G1499" i="1"/>
  <c r="H1499" i="1"/>
  <c r="G1502" i="1"/>
  <c r="H1502" i="1"/>
  <c r="G1507" i="1"/>
  <c r="H1507" i="1"/>
  <c r="G1510" i="1"/>
  <c r="H1510" i="1"/>
  <c r="G1515" i="1"/>
  <c r="H1515" i="1"/>
  <c r="G1523" i="1"/>
  <c r="H1523" i="1"/>
  <c r="G1541" i="1"/>
  <c r="J1541" i="1"/>
  <c r="H1541" i="1"/>
  <c r="G1543" i="1"/>
  <c r="J1543" i="1"/>
  <c r="H1543" i="1"/>
  <c r="G1545" i="1"/>
  <c r="I1545" i="1" s="1"/>
  <c r="J1545" i="1"/>
  <c r="H1545" i="1"/>
  <c r="G1547" i="1"/>
  <c r="H1547" i="1"/>
  <c r="J1547" i="1"/>
  <c r="H1551" i="1"/>
  <c r="G1551" i="1"/>
  <c r="I1551" i="1" s="1"/>
  <c r="J1551" i="1"/>
  <c r="H1555" i="1"/>
  <c r="G1555" i="1"/>
  <c r="H1557" i="1"/>
  <c r="G1557" i="1"/>
  <c r="I1557" i="1" s="1"/>
  <c r="J1557" i="1"/>
  <c r="H1561" i="1"/>
  <c r="G1561" i="1"/>
  <c r="I1561" i="1" s="1"/>
  <c r="J1561" i="1"/>
  <c r="G1414" i="1"/>
  <c r="H1414" i="1"/>
  <c r="G1416" i="1"/>
  <c r="H1416" i="1"/>
  <c r="G1418" i="1"/>
  <c r="H1418" i="1"/>
  <c r="G1420" i="1"/>
  <c r="H1420" i="1"/>
  <c r="G1422" i="1"/>
  <c r="H1422" i="1"/>
  <c r="G1424" i="1"/>
  <c r="H1424" i="1"/>
  <c r="G1426" i="1"/>
  <c r="H1426" i="1"/>
  <c r="G1428" i="1"/>
  <c r="H1428" i="1"/>
  <c r="G1430" i="1"/>
  <c r="H1430" i="1"/>
  <c r="G1432" i="1"/>
  <c r="H1432" i="1"/>
  <c r="G1434" i="1"/>
  <c r="H1434" i="1"/>
  <c r="G1436" i="1"/>
  <c r="H1436" i="1"/>
  <c r="G1438" i="1"/>
  <c r="H1438" i="1"/>
  <c r="G1440" i="1"/>
  <c r="H1440" i="1"/>
  <c r="G1442" i="1"/>
  <c r="H1442" i="1"/>
  <c r="G1444" i="1"/>
  <c r="H1444" i="1"/>
  <c r="G1446" i="1"/>
  <c r="H1446" i="1"/>
  <c r="G1448" i="1"/>
  <c r="H1448" i="1"/>
  <c r="G1450" i="1"/>
  <c r="H1450" i="1"/>
  <c r="G1452" i="1"/>
  <c r="H1452" i="1"/>
  <c r="G1454" i="1"/>
  <c r="H1454" i="1"/>
  <c r="G1456" i="1"/>
  <c r="H1456" i="1"/>
  <c r="G1458" i="1"/>
  <c r="H1458" i="1"/>
  <c r="G1460" i="1"/>
  <c r="H1460" i="1"/>
  <c r="G1462" i="1"/>
  <c r="H1462" i="1"/>
  <c r="G1464" i="1"/>
  <c r="H1464" i="1"/>
  <c r="G1466" i="1"/>
  <c r="H1466" i="1"/>
  <c r="G1468" i="1"/>
  <c r="H1468" i="1"/>
  <c r="G1470" i="1"/>
  <c r="H1470" i="1"/>
  <c r="G1472" i="1"/>
  <c r="H1472" i="1"/>
  <c r="G1474" i="1"/>
  <c r="H1474" i="1"/>
  <c r="G1476" i="1"/>
  <c r="H1476" i="1"/>
  <c r="G1478" i="1"/>
  <c r="H1478" i="1"/>
  <c r="G1480" i="1"/>
  <c r="H1480" i="1"/>
  <c r="G1482" i="1"/>
  <c r="H1482" i="1"/>
  <c r="G1484" i="1"/>
  <c r="H1484" i="1"/>
  <c r="G1527" i="1"/>
  <c r="H1527" i="1"/>
  <c r="G1535" i="1"/>
  <c r="H1535" i="1"/>
  <c r="H1579" i="1"/>
  <c r="G1579" i="1"/>
  <c r="I1579" i="1" s="1"/>
  <c r="J1579" i="1"/>
  <c r="G1600" i="1"/>
  <c r="H1600" i="1"/>
  <c r="G1608" i="1"/>
  <c r="H1608" i="1"/>
  <c r="G1616" i="1"/>
  <c r="H1616" i="1"/>
  <c r="H1629" i="1"/>
  <c r="G1629" i="1"/>
  <c r="H1665" i="1"/>
  <c r="G1665" i="1"/>
  <c r="H1681" i="1"/>
  <c r="G1681" i="1"/>
  <c r="H1518" i="1"/>
  <c r="H1522" i="1"/>
  <c r="H1526" i="1"/>
  <c r="H1530" i="1"/>
  <c r="H1534" i="1"/>
  <c r="H1540" i="1"/>
  <c r="J1542" i="1"/>
  <c r="J1544" i="1"/>
  <c r="J1546" i="1"/>
  <c r="I1573" i="1"/>
  <c r="I1575" i="1"/>
  <c r="H1594" i="1"/>
  <c r="G1594" i="1"/>
  <c r="H1602" i="1"/>
  <c r="G1602" i="1"/>
  <c r="H1610" i="1"/>
  <c r="G1610" i="1"/>
  <c r="H1618" i="1"/>
  <c r="G1618" i="1"/>
  <c r="G1634" i="1"/>
  <c r="H1641" i="1"/>
  <c r="G1641" i="1"/>
  <c r="H1649" i="1"/>
  <c r="G1649" i="1"/>
  <c r="H1657" i="1"/>
  <c r="G1657" i="1"/>
  <c r="G1662" i="1"/>
  <c r="G1670" i="1"/>
  <c r="G1678" i="1"/>
  <c r="G1686" i="1"/>
  <c r="F178" i="4"/>
  <c r="E164" i="4"/>
  <c r="F274" i="4"/>
  <c r="D273" i="4"/>
  <c r="D361" i="4"/>
  <c r="F366" i="4"/>
  <c r="D373" i="4"/>
  <c r="F491" i="4"/>
  <c r="D522" i="4"/>
  <c r="F529" i="4"/>
  <c r="D584" i="4"/>
  <c r="F597" i="4"/>
  <c r="G314" i="9"/>
  <c r="E314" i="9" s="1"/>
  <c r="B314" i="9" s="1"/>
  <c r="F89" i="5"/>
  <c r="D88" i="5"/>
  <c r="G315" i="9"/>
  <c r="E315" i="9" s="1"/>
  <c r="B315" i="9" s="1"/>
  <c r="G316" i="9"/>
  <c r="D147" i="5"/>
  <c r="F150" i="5"/>
  <c r="D274" i="5"/>
  <c r="F277" i="5"/>
  <c r="H1659" i="1"/>
  <c r="G1659" i="1"/>
  <c r="F50" i="4"/>
  <c r="D49" i="4"/>
  <c r="D230" i="4"/>
  <c r="F237" i="4"/>
  <c r="F536" i="4"/>
  <c r="E69" i="5"/>
  <c r="H316" i="9"/>
  <c r="H315" i="9"/>
  <c r="F5" i="6"/>
  <c r="F114" i="6"/>
  <c r="I34" i="3"/>
  <c r="D1571" i="1"/>
  <c r="I35" i="3"/>
  <c r="D1577" i="1"/>
  <c r="H1623" i="1"/>
  <c r="G1623" i="1"/>
  <c r="H1574" i="1"/>
  <c r="G1574" i="1"/>
  <c r="H1576" i="1"/>
  <c r="G1576" i="1"/>
  <c r="I1576" i="1" s="1"/>
  <c r="H1597" i="1"/>
  <c r="G1597" i="1"/>
  <c r="H1605" i="1"/>
  <c r="G1605" i="1"/>
  <c r="H1613" i="1"/>
  <c r="G1613" i="1"/>
  <c r="H1646" i="1"/>
  <c r="G1646" i="1"/>
  <c r="H1654" i="1"/>
  <c r="G1654" i="1"/>
  <c r="E49" i="4"/>
  <c r="D45" i="1" s="1"/>
  <c r="F322" i="4"/>
  <c r="D321" i="4"/>
  <c r="E430" i="4"/>
  <c r="I21" i="3"/>
  <c r="E6" i="5"/>
  <c r="G339" i="9"/>
  <c r="E339" i="9" s="1"/>
  <c r="B339" i="9" s="1"/>
  <c r="F219" i="5"/>
  <c r="F36" i="6"/>
  <c r="D35" i="6"/>
  <c r="F99" i="6"/>
  <c r="D89" i="6"/>
  <c r="F130" i="6"/>
  <c r="D129" i="6"/>
  <c r="G1542" i="1"/>
  <c r="I1542" i="1" s="1"/>
  <c r="G1544" i="1"/>
  <c r="I1544" i="1" s="1"/>
  <c r="G1546" i="1"/>
  <c r="I1546" i="1" s="1"/>
  <c r="H1556" i="1"/>
  <c r="G1556" i="1"/>
  <c r="H1564" i="1"/>
  <c r="G1564" i="1"/>
  <c r="I1564" i="1" s="1"/>
  <c r="H1566" i="1"/>
  <c r="G1566" i="1"/>
  <c r="H1568" i="1"/>
  <c r="G1568" i="1"/>
  <c r="I1568" i="1" s="1"/>
  <c r="H1570" i="1"/>
  <c r="G1570" i="1"/>
  <c r="H1583" i="1"/>
  <c r="G1583" i="1"/>
  <c r="H1587" i="1"/>
  <c r="G1587" i="1"/>
  <c r="H1591" i="1"/>
  <c r="G1591" i="1"/>
  <c r="G1644" i="1"/>
  <c r="H1644" i="1"/>
  <c r="G1652" i="1"/>
  <c r="H1652" i="1"/>
  <c r="F8" i="4"/>
  <c r="D7" i="4"/>
  <c r="F263" i="4"/>
  <c r="D262" i="4"/>
  <c r="E308" i="4"/>
  <c r="E647" i="4"/>
  <c r="D641" i="1" s="1"/>
  <c r="F186" i="5"/>
  <c r="D178" i="5"/>
  <c r="I26" i="3"/>
  <c r="D82" i="4"/>
  <c r="F91" i="4"/>
  <c r="F126" i="4"/>
  <c r="D125" i="4"/>
  <c r="F154" i="4"/>
  <c r="D153" i="4"/>
  <c r="E373" i="4"/>
  <c r="D368" i="1" s="1"/>
  <c r="F572" i="4"/>
  <c r="D571" i="4"/>
  <c r="E584" i="4"/>
  <c r="D578" i="1" s="1"/>
  <c r="F630" i="4"/>
  <c r="D629" i="4"/>
  <c r="D44" i="8"/>
  <c r="H19" i="9" s="1"/>
  <c r="E19" i="9" s="1"/>
  <c r="B19" i="9" s="1"/>
  <c r="G1625" i="1"/>
  <c r="G1633" i="1"/>
  <c r="H1636" i="1"/>
  <c r="G1661" i="1"/>
  <c r="H1664" i="1"/>
  <c r="G1669" i="1"/>
  <c r="H1672" i="1"/>
  <c r="G1677" i="1"/>
  <c r="H1680" i="1"/>
  <c r="G1685" i="1"/>
  <c r="E7" i="4"/>
  <c r="E106" i="4"/>
  <c r="F170" i="4"/>
  <c r="D164" i="4"/>
  <c r="E202" i="4"/>
  <c r="D198" i="1" s="1"/>
  <c r="F269" i="4"/>
  <c r="D309" i="4"/>
  <c r="F314" i="4"/>
  <c r="F412" i="4"/>
  <c r="D648" i="4"/>
  <c r="E536" i="4"/>
  <c r="E571" i="4"/>
  <c r="D565" i="1" s="1"/>
  <c r="G156" i="9"/>
  <c r="E156" i="9" s="1"/>
  <c r="B156" i="9" s="1"/>
  <c r="F607" i="4"/>
  <c r="E629" i="4"/>
  <c r="D623" i="1" s="1"/>
  <c r="H336" i="9"/>
  <c r="E177" i="5"/>
  <c r="F204" i="5"/>
  <c r="D203" i="5"/>
  <c r="E35" i="6"/>
  <c r="E141" i="6" s="1"/>
  <c r="E5" i="7"/>
  <c r="D51" i="8"/>
  <c r="C1628" i="1" s="1"/>
  <c r="E337" i="9"/>
  <c r="B337" i="9" s="1"/>
  <c r="G310" i="9"/>
  <c r="H309" i="9"/>
  <c r="H310" i="9"/>
  <c r="G309" i="9"/>
  <c r="E309" i="9" s="1"/>
  <c r="B309" i="9" s="1"/>
  <c r="M228" i="9"/>
  <c r="G226" i="9"/>
  <c r="E226" i="9" s="1"/>
  <c r="B226" i="9" s="1"/>
  <c r="G222" i="9"/>
  <c r="E222" i="9" s="1"/>
  <c r="B222" i="9" s="1"/>
  <c r="G218" i="9"/>
  <c r="E218" i="9" s="1"/>
  <c r="B218" i="9" s="1"/>
  <c r="G214" i="9"/>
  <c r="E214" i="9" s="1"/>
  <c r="B214" i="9" s="1"/>
  <c r="G180" i="9"/>
  <c r="H179" i="9"/>
  <c r="G301" i="9"/>
  <c r="E301" i="9" s="1"/>
  <c r="B301" i="9" s="1"/>
  <c r="H308" i="9"/>
  <c r="E308" i="9" s="1"/>
  <c r="B308" i="9" s="1"/>
  <c r="G302" i="9"/>
  <c r="E302" i="9" s="1"/>
  <c r="B302" i="9" s="1"/>
  <c r="G223" i="9"/>
  <c r="E223" i="9" s="1"/>
  <c r="B223" i="9" s="1"/>
  <c r="G220" i="9"/>
  <c r="E220" i="9" s="1"/>
  <c r="B220" i="9" s="1"/>
  <c r="G215" i="9"/>
  <c r="E215" i="9" s="1"/>
  <c r="B215" i="9" s="1"/>
  <c r="G212" i="9"/>
  <c r="E212" i="9" s="1"/>
  <c r="B212" i="9" s="1"/>
  <c r="G208" i="9"/>
  <c r="E208" i="9" s="1"/>
  <c r="B208" i="9" s="1"/>
  <c r="G207" i="9"/>
  <c r="E207" i="9" s="1"/>
  <c r="B207" i="9" s="1"/>
  <c r="G176" i="9"/>
  <c r="E176" i="9" s="1"/>
  <c r="B176" i="9" s="1"/>
  <c r="G221" i="9"/>
  <c r="E221" i="9" s="1"/>
  <c r="B221" i="9" s="1"/>
  <c r="G213" i="9"/>
  <c r="E213" i="9" s="1"/>
  <c r="B213" i="9" s="1"/>
  <c r="G209" i="9"/>
  <c r="E209" i="9" s="1"/>
  <c r="B209" i="9" s="1"/>
  <c r="G177" i="9"/>
  <c r="E177" i="9" s="1"/>
  <c r="B177" i="9" s="1"/>
  <c r="G227" i="9"/>
  <c r="E227" i="9" s="1"/>
  <c r="B227" i="9" s="1"/>
  <c r="G224" i="9"/>
  <c r="E224" i="9" s="1"/>
  <c r="B224" i="9" s="1"/>
  <c r="G219" i="9"/>
  <c r="E219" i="9" s="1"/>
  <c r="B219" i="9" s="1"/>
  <c r="G216" i="9"/>
  <c r="E216" i="9" s="1"/>
  <c r="B216" i="9" s="1"/>
  <c r="G210" i="9"/>
  <c r="E210" i="9" s="1"/>
  <c r="B210" i="9" s="1"/>
  <c r="G178" i="9"/>
  <c r="E178" i="9" s="1"/>
  <c r="B178" i="9" s="1"/>
  <c r="G174" i="9"/>
  <c r="E174" i="9" s="1"/>
  <c r="B174"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300" i="9"/>
  <c r="E300" i="9" s="1"/>
  <c r="B300" i="9" s="1"/>
  <c r="L228" i="9"/>
  <c r="G225" i="9"/>
  <c r="E225" i="9" s="1"/>
  <c r="B225" i="9" s="1"/>
  <c r="L207" i="9"/>
  <c r="F207"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75" i="9"/>
  <c r="E175" i="9" s="1"/>
  <c r="B175" i="9" s="1"/>
  <c r="G217" i="9"/>
  <c r="E217" i="9" s="1"/>
  <c r="B217" i="9" s="1"/>
  <c r="G211" i="9"/>
  <c r="E211" i="9" s="1"/>
  <c r="B211" i="9" s="1"/>
  <c r="I10" i="9"/>
  <c r="E39" i="9"/>
  <c r="B39" i="9" s="1"/>
  <c r="E35" i="9"/>
  <c r="B35" i="9" s="1"/>
  <c r="B41" i="9"/>
  <c r="E51" i="9"/>
  <c r="B51" i="9" s="1"/>
  <c r="B166" i="9"/>
  <c r="B137" i="9"/>
  <c r="B145" i="9"/>
  <c r="B153" i="9"/>
  <c r="B158" i="9"/>
  <c r="B246" i="9"/>
  <c r="E121" i="9"/>
  <c r="B121" i="9" s="1"/>
  <c r="B157" i="9"/>
  <c r="E165" i="9"/>
  <c r="B165" i="9" s="1"/>
  <c r="B170" i="9"/>
  <c r="E173" i="9"/>
  <c r="B173" i="9" s="1"/>
  <c r="B229" i="9"/>
  <c r="F240" i="9"/>
  <c r="B240" i="9" s="1"/>
  <c r="B245" i="9"/>
  <c r="F256" i="9"/>
  <c r="B256" i="9" s="1"/>
  <c r="F298" i="9"/>
  <c r="B329" i="9"/>
  <c r="B325" i="9"/>
  <c r="E161" i="9"/>
  <c r="B161" i="9" s="1"/>
  <c r="E169" i="9"/>
  <c r="B169" i="9" s="1"/>
  <c r="F232" i="9"/>
  <c r="B232" i="9" s="1"/>
  <c r="B237" i="9"/>
  <c r="F248" i="9"/>
  <c r="B248" i="9" s="1"/>
  <c r="B253" i="9"/>
  <c r="F264" i="9"/>
  <c r="B264" i="9" s="1"/>
  <c r="B269" i="9"/>
  <c r="F280" i="9"/>
  <c r="B280" i="9" s="1"/>
  <c r="B285" i="9"/>
  <c r="B304" i="9"/>
  <c r="B321" i="9"/>
  <c r="B249" i="9"/>
  <c r="B257" i="9"/>
  <c r="B265" i="9"/>
  <c r="B273" i="9"/>
  <c r="B281" i="9"/>
  <c r="B289" i="9"/>
  <c r="B303" i="9"/>
  <c r="E307" i="9"/>
  <c r="B307" i="9" s="1"/>
  <c r="E320" i="9"/>
  <c r="B320" i="9" s="1"/>
  <c r="E324" i="9"/>
  <c r="B324" i="9" s="1"/>
  <c r="F231" i="9"/>
  <c r="B231" i="9" s="1"/>
  <c r="F239" i="9"/>
  <c r="B239" i="9" s="1"/>
  <c r="F247" i="9"/>
  <c r="B247" i="9" s="1"/>
  <c r="F255" i="9"/>
  <c r="B255" i="9" s="1"/>
  <c r="F263" i="9"/>
  <c r="B263" i="9" s="1"/>
  <c r="F271" i="9"/>
  <c r="B271" i="9" s="1"/>
  <c r="F279" i="9"/>
  <c r="B279" i="9" s="1"/>
  <c r="F287" i="9"/>
  <c r="B287" i="9" s="1"/>
  <c r="B318" i="9"/>
  <c r="B322" i="9"/>
  <c r="B326" i="9"/>
  <c r="B330" i="9"/>
  <c r="F228" i="9" l="1"/>
  <c r="B228" i="9" s="1"/>
  <c r="G591" i="1"/>
  <c r="H591" i="1"/>
  <c r="H274" i="1"/>
  <c r="G274" i="1"/>
  <c r="G87" i="1"/>
  <c r="H87" i="1"/>
  <c r="I30" i="3"/>
  <c r="D1537" i="1"/>
  <c r="F571" i="4"/>
  <c r="C565" i="1"/>
  <c r="F35" i="6"/>
  <c r="H27" i="3"/>
  <c r="C1431" i="1"/>
  <c r="F522" i="4"/>
  <c r="C516" i="1"/>
  <c r="E180" i="9"/>
  <c r="B180" i="9" s="1"/>
  <c r="I32" i="3"/>
  <c r="D1538" i="1"/>
  <c r="I23" i="3"/>
  <c r="E176" i="5"/>
  <c r="D1180" i="1" s="1"/>
  <c r="D1181" i="1"/>
  <c r="G198" i="1"/>
  <c r="H198" i="1"/>
  <c r="E6" i="4"/>
  <c r="D3" i="1"/>
  <c r="D430" i="4"/>
  <c r="F202" i="4"/>
  <c r="F89" i="6"/>
  <c r="C1485" i="1"/>
  <c r="F647" i="4"/>
  <c r="D535" i="4"/>
  <c r="F49" i="4"/>
  <c r="C45" i="1"/>
  <c r="D45" i="8"/>
  <c r="F88" i="5"/>
  <c r="D69" i="5"/>
  <c r="C1093" i="1"/>
  <c r="F584" i="4"/>
  <c r="C578" i="1"/>
  <c r="F373" i="4"/>
  <c r="C368" i="1"/>
  <c r="I1541" i="1"/>
  <c r="G338" i="9"/>
  <c r="E338" i="9" s="1"/>
  <c r="B338" i="9" s="1"/>
  <c r="F203" i="5"/>
  <c r="C1207" i="1"/>
  <c r="E535" i="4"/>
  <c r="E639" i="4" s="1"/>
  <c r="D633" i="1" s="1"/>
  <c r="D530" i="1"/>
  <c r="F309" i="4"/>
  <c r="D308" i="4"/>
  <c r="C304" i="1"/>
  <c r="F82" i="4"/>
  <c r="C78" i="1"/>
  <c r="F262" i="4"/>
  <c r="C258" i="1"/>
  <c r="C1525" i="1"/>
  <c r="F129" i="6"/>
  <c r="H299" i="9"/>
  <c r="D1011" i="1"/>
  <c r="E316" i="9"/>
  <c r="B316" i="9" s="1"/>
  <c r="D360" i="4"/>
  <c r="F361" i="4"/>
  <c r="C356" i="1"/>
  <c r="E310" i="9"/>
  <c r="B310" i="9" s="1"/>
  <c r="I27" i="3"/>
  <c r="D1431" i="1"/>
  <c r="F164" i="4"/>
  <c r="C160" i="1"/>
  <c r="K1480" i="9"/>
  <c r="G343" i="9"/>
  <c r="E343" i="9" s="1"/>
  <c r="B343" i="9" s="1"/>
  <c r="C1621" i="1"/>
  <c r="I38" i="3"/>
  <c r="H24" i="9"/>
  <c r="G24" i="9"/>
  <c r="D152" i="4"/>
  <c r="F153" i="4"/>
  <c r="C149" i="1"/>
  <c r="G336" i="9"/>
  <c r="E336" i="9" s="1"/>
  <c r="B336" i="9" s="1"/>
  <c r="F178" i="5"/>
  <c r="D177" i="5"/>
  <c r="C1182" i="1"/>
  <c r="D303" i="1"/>
  <c r="D6" i="4"/>
  <c r="F7" i="4"/>
  <c r="C3" i="1"/>
  <c r="I1570" i="1"/>
  <c r="I1566" i="1"/>
  <c r="D424" i="1"/>
  <c r="I1574" i="1"/>
  <c r="G1577" i="1"/>
  <c r="H1577" i="1"/>
  <c r="G345" i="9"/>
  <c r="E345" i="9" s="1"/>
  <c r="F147" i="5"/>
  <c r="C1152" i="1"/>
  <c r="E152" i="4"/>
  <c r="D160" i="1"/>
  <c r="E360" i="4"/>
  <c r="E417" i="4" s="1"/>
  <c r="D412" i="1" s="1"/>
  <c r="I1543" i="1"/>
  <c r="I1553" i="1"/>
  <c r="F321" i="4"/>
  <c r="C316" i="1"/>
  <c r="G1628" i="1"/>
  <c r="H1628" i="1"/>
  <c r="F648" i="4"/>
  <c r="C642" i="1"/>
  <c r="F106" i="4"/>
  <c r="D102" i="1"/>
  <c r="F629" i="4"/>
  <c r="C623" i="1"/>
  <c r="F125" i="4"/>
  <c r="C121" i="1"/>
  <c r="G641" i="1"/>
  <c r="H641" i="1"/>
  <c r="G1571" i="1"/>
  <c r="H1571" i="1"/>
  <c r="D141" i="6"/>
  <c r="I22" i="3"/>
  <c r="D1074" i="1"/>
  <c r="F230" i="4"/>
  <c r="C226" i="1"/>
  <c r="F274" i="5"/>
  <c r="D251" i="5"/>
  <c r="C1278" i="1"/>
  <c r="F273" i="4"/>
  <c r="C269" i="1"/>
  <c r="G226" i="1" l="1"/>
  <c r="H226" i="1"/>
  <c r="H102" i="1"/>
  <c r="G102" i="1"/>
  <c r="G1485" i="1"/>
  <c r="H1485" i="1"/>
  <c r="G565" i="1"/>
  <c r="H565" i="1"/>
  <c r="F251" i="5"/>
  <c r="H24" i="3"/>
  <c r="C1255" i="1"/>
  <c r="H1152" i="1"/>
  <c r="G1152" i="1"/>
  <c r="D422" i="4"/>
  <c r="F6" i="4"/>
  <c r="D300" i="4"/>
  <c r="H16" i="3"/>
  <c r="C2" i="1"/>
  <c r="D176" i="5"/>
  <c r="H23" i="3"/>
  <c r="F177" i="5"/>
  <c r="C1181" i="1"/>
  <c r="H160" i="1"/>
  <c r="G160" i="1"/>
  <c r="G1525" i="1"/>
  <c r="H1525" i="1"/>
  <c r="G530" i="1"/>
  <c r="H530" i="1"/>
  <c r="G578" i="1"/>
  <c r="H578" i="1"/>
  <c r="D640" i="4"/>
  <c r="F535" i="4"/>
  <c r="C529" i="1"/>
  <c r="I16" i="3"/>
  <c r="E422" i="4"/>
  <c r="D2" i="1"/>
  <c r="G1431" i="1"/>
  <c r="H1431" i="1"/>
  <c r="H9" i="3"/>
  <c r="H30" i="3"/>
  <c r="C1537" i="1"/>
  <c r="F141" i="6"/>
  <c r="H1278" i="1"/>
  <c r="G1278" i="1"/>
  <c r="G121" i="1"/>
  <c r="H121" i="1"/>
  <c r="E299" i="4"/>
  <c r="I17" i="3"/>
  <c r="D148" i="1"/>
  <c r="H1182" i="1"/>
  <c r="G1182" i="1"/>
  <c r="G149" i="1"/>
  <c r="H149" i="1"/>
  <c r="D418" i="4"/>
  <c r="F360" i="4"/>
  <c r="C355" i="1"/>
  <c r="G78" i="1"/>
  <c r="H78" i="1"/>
  <c r="F69" i="5"/>
  <c r="D6" i="5"/>
  <c r="H22" i="3"/>
  <c r="C1074" i="1"/>
  <c r="G269" i="1"/>
  <c r="H269" i="1"/>
  <c r="H623" i="1"/>
  <c r="G623" i="1"/>
  <c r="G642" i="1"/>
  <c r="H642" i="1"/>
  <c r="G316" i="1"/>
  <c r="H316" i="1"/>
  <c r="E418" i="4"/>
  <c r="D413" i="1" s="1"/>
  <c r="D355" i="1"/>
  <c r="D299" i="4"/>
  <c r="H17" i="3"/>
  <c r="F152" i="4"/>
  <c r="C148" i="1"/>
  <c r="H1621" i="1"/>
  <c r="G1621" i="1"/>
  <c r="H356" i="1"/>
  <c r="G356" i="1"/>
  <c r="G258" i="1"/>
  <c r="H258" i="1"/>
  <c r="H304" i="1"/>
  <c r="G304" i="1"/>
  <c r="E640" i="4"/>
  <c r="D634" i="1" s="1"/>
  <c r="D529" i="1"/>
  <c r="I39" i="3"/>
  <c r="C1622" i="1"/>
  <c r="H11" i="3" s="1"/>
  <c r="G342" i="9"/>
  <c r="E342" i="9" s="1"/>
  <c r="G347" i="9"/>
  <c r="E347" i="9" s="1"/>
  <c r="B345" i="9"/>
  <c r="E344" i="9"/>
  <c r="I10" i="3" s="1"/>
  <c r="H3" i="1"/>
  <c r="G3" i="1"/>
  <c r="E24" i="9"/>
  <c r="D417" i="4"/>
  <c r="F308" i="4"/>
  <c r="C303" i="1"/>
  <c r="H1207" i="1"/>
  <c r="G1207" i="1"/>
  <c r="H368" i="1"/>
  <c r="G368" i="1"/>
  <c r="H1093" i="1"/>
  <c r="G1093" i="1"/>
  <c r="G45" i="1"/>
  <c r="H45" i="1"/>
  <c r="F430" i="4"/>
  <c r="D639" i="4"/>
  <c r="C424" i="1"/>
  <c r="G1538" i="1"/>
  <c r="H1538" i="1"/>
  <c r="G516" i="1"/>
  <c r="H516" i="1"/>
  <c r="E346" i="9" l="1"/>
  <c r="B347" i="9"/>
  <c r="E301" i="4"/>
  <c r="D297" i="1" s="1"/>
  <c r="E423" i="4"/>
  <c r="D295" i="1"/>
  <c r="E341" i="9"/>
  <c r="I11" i="3" s="1"/>
  <c r="B342" i="9"/>
  <c r="H1074" i="1"/>
  <c r="G1074" i="1"/>
  <c r="F418" i="4"/>
  <c r="C413" i="1"/>
  <c r="F640" i="4"/>
  <c r="C634" i="1"/>
  <c r="F176" i="5"/>
  <c r="C1180" i="1"/>
  <c r="N3" i="9"/>
  <c r="G424" i="1"/>
  <c r="H424" i="1"/>
  <c r="F639" i="4"/>
  <c r="C633" i="1"/>
  <c r="F417" i="4"/>
  <c r="C412" i="1"/>
  <c r="G1622" i="1"/>
  <c r="H1622" i="1"/>
  <c r="D423" i="4"/>
  <c r="D301" i="4"/>
  <c r="F299" i="4"/>
  <c r="C295" i="1"/>
  <c r="G1537" i="1"/>
  <c r="H1537" i="1"/>
  <c r="E300" i="4"/>
  <c r="D296" i="1" s="1"/>
  <c r="H1181" i="1"/>
  <c r="G1181" i="1"/>
  <c r="H2" i="1"/>
  <c r="G2" i="1"/>
  <c r="D424" i="4"/>
  <c r="F422" i="4"/>
  <c r="D643" i="4"/>
  <c r="C417" i="1"/>
  <c r="H1255" i="1"/>
  <c r="G1255" i="1"/>
  <c r="G306" i="9"/>
  <c r="E306" i="9" s="1"/>
  <c r="B306" i="9" s="1"/>
  <c r="G299" i="9"/>
  <c r="E299" i="9" s="1"/>
  <c r="F6" i="5"/>
  <c r="C1011" i="1"/>
  <c r="H355" i="1"/>
  <c r="G355" i="1"/>
  <c r="G529" i="1"/>
  <c r="H529" i="1"/>
  <c r="B24" i="9"/>
  <c r="G148" i="1"/>
  <c r="H148" i="1"/>
  <c r="G303" i="1"/>
  <c r="H303" i="1"/>
  <c r="K3" i="9"/>
  <c r="I9" i="3"/>
  <c r="E643" i="4"/>
  <c r="D417" i="1"/>
  <c r="C296" i="1"/>
  <c r="F300" i="4" l="1"/>
  <c r="F643" i="4"/>
  <c r="C637" i="1"/>
  <c r="E425" i="4"/>
  <c r="D420" i="1" s="1"/>
  <c r="E644" i="4"/>
  <c r="E645" i="4" s="1"/>
  <c r="D418" i="1"/>
  <c r="H20" i="9"/>
  <c r="G1011" i="1"/>
  <c r="H8" i="3"/>
  <c r="H1011" i="1"/>
  <c r="F301" i="4"/>
  <c r="C297" i="1"/>
  <c r="G412" i="1"/>
  <c r="H412" i="1"/>
  <c r="H1180" i="1"/>
  <c r="G1180" i="1"/>
  <c r="G413" i="1"/>
  <c r="H413" i="1"/>
  <c r="D637" i="1"/>
  <c r="F424" i="4"/>
  <c r="C419" i="1"/>
  <c r="D644" i="4"/>
  <c r="F423" i="4"/>
  <c r="D425" i="4"/>
  <c r="C418" i="1"/>
  <c r="G20" i="9"/>
  <c r="H296" i="1"/>
  <c r="G296" i="1"/>
  <c r="E424" i="4"/>
  <c r="B299" i="9"/>
  <c r="H417" i="1"/>
  <c r="G417" i="1"/>
  <c r="G295" i="1"/>
  <c r="H295" i="1"/>
  <c r="G633" i="1"/>
  <c r="H633" i="1"/>
  <c r="G634" i="1"/>
  <c r="H634" i="1"/>
  <c r="E20" i="9" l="1"/>
  <c r="B20" i="9" s="1"/>
  <c r="H297" i="1"/>
  <c r="G297" i="1"/>
  <c r="D646" i="4"/>
  <c r="F644" i="4"/>
  <c r="C638" i="1"/>
  <c r="D639" i="1"/>
  <c r="G637" i="1"/>
  <c r="H637" i="1"/>
  <c r="D419" i="1"/>
  <c r="H419" i="1" s="1"/>
  <c r="H418" i="1"/>
  <c r="G418" i="1"/>
  <c r="F425" i="4"/>
  <c r="C420" i="1"/>
  <c r="M3" i="9"/>
  <c r="E646" i="4"/>
  <c r="E649" i="4" s="1"/>
  <c r="D638" i="1"/>
  <c r="D645" i="4"/>
  <c r="G419" i="1" l="1"/>
  <c r="F646" i="4"/>
  <c r="D650" i="4"/>
  <c r="C640" i="1"/>
  <c r="D649" i="4"/>
  <c r="F645" i="4"/>
  <c r="C639" i="1"/>
  <c r="G334" i="9"/>
  <c r="E334" i="9" s="1"/>
  <c r="H334" i="9"/>
  <c r="I18" i="3"/>
  <c r="D643" i="1"/>
  <c r="H420" i="1"/>
  <c r="G420" i="1"/>
  <c r="H638" i="1"/>
  <c r="G638" i="1"/>
  <c r="E650" i="4"/>
  <c r="D640" i="1"/>
  <c r="B334" i="9" l="1"/>
  <c r="E298" i="9"/>
  <c r="I8" i="3" s="1"/>
  <c r="H640" i="1"/>
  <c r="G640" i="1"/>
  <c r="H18" i="3"/>
  <c r="F649" i="4"/>
  <c r="C643" i="1"/>
  <c r="G297" i="9"/>
  <c r="E297" i="9" s="1"/>
  <c r="B297" i="9" s="1"/>
  <c r="I19" i="3"/>
  <c r="D644" i="1"/>
  <c r="H7" i="3" s="1"/>
  <c r="G639" i="1"/>
  <c r="H639" i="1"/>
  <c r="F650" i="4"/>
  <c r="H19" i="3"/>
  <c r="C644" i="1"/>
  <c r="H643" i="1" l="1"/>
  <c r="G643" i="1"/>
  <c r="G644" i="1"/>
  <c r="H644" i="1"/>
  <c r="J3" i="9"/>
  <c r="L293" i="9" l="1"/>
  <c r="F293" i="9" s="1"/>
  <c r="G295" i="9"/>
  <c r="H295" i="9"/>
  <c r="G18" i="9"/>
  <c r="H18" i="9"/>
  <c r="K9" i="9"/>
  <c r="G22" i="9"/>
  <c r="K12" i="9"/>
  <c r="J11" i="9"/>
  <c r="K6" i="9"/>
  <c r="I13" i="9"/>
  <c r="J5" i="9"/>
  <c r="H15" i="9"/>
  <c r="K10" i="9"/>
  <c r="I11" i="9"/>
  <c r="J6" i="9"/>
  <c r="I5" i="9"/>
  <c r="G15" i="9"/>
  <c r="K8" i="9"/>
  <c r="K7" i="9"/>
  <c r="H22" i="9"/>
  <c r="I17" i="9"/>
  <c r="G21" i="9"/>
  <c r="L15" i="9"/>
  <c r="G17" i="9"/>
  <c r="K13" i="9"/>
  <c r="I7" i="9"/>
  <c r="M16" i="9"/>
  <c r="L16" i="9"/>
  <c r="I8" i="9"/>
  <c r="J10" i="9"/>
  <c r="K5" i="9"/>
  <c r="J8" i="9"/>
  <c r="H16" i="9"/>
  <c r="I9" i="9"/>
  <c r="H21" i="9"/>
  <c r="G16" i="9"/>
  <c r="I6" i="9"/>
  <c r="I12" i="9"/>
  <c r="J7" i="9"/>
  <c r="K11" i="9"/>
  <c r="J17" i="9"/>
  <c r="J13" i="9"/>
  <c r="J12" i="9"/>
  <c r="M15" i="9"/>
  <c r="H17" i="9"/>
  <c r="J9" i="9"/>
  <c r="E15" i="9" l="1"/>
  <c r="E18" i="9"/>
  <c r="B18" i="9" s="1"/>
  <c r="F15" i="9"/>
  <c r="E10" i="9"/>
  <c r="B10" i="9" s="1"/>
  <c r="E11" i="9"/>
  <c r="B11" i="9" s="1"/>
  <c r="E22" i="9"/>
  <c r="B22" i="9" s="1"/>
  <c r="E9" i="9"/>
  <c r="B9" i="9" s="1"/>
  <c r="E12" i="9"/>
  <c r="B12" i="9" s="1"/>
  <c r="E295" i="9"/>
  <c r="E7" i="9"/>
  <c r="B7" i="9" s="1"/>
  <c r="E21" i="9"/>
  <c r="B21" i="9" s="1"/>
  <c r="E13" i="9"/>
  <c r="B13" i="9" s="1"/>
  <c r="E6" i="9"/>
  <c r="B6" i="9" s="1"/>
  <c r="E8" i="9"/>
  <c r="B8" i="9" s="1"/>
  <c r="E16" i="9"/>
  <c r="F16" i="9"/>
  <c r="E17" i="9"/>
  <c r="B17" i="9" s="1"/>
  <c r="E5" i="9"/>
  <c r="B293" i="9"/>
  <c r="F23" i="9"/>
  <c r="B15" i="9" l="1"/>
  <c r="F14" i="9"/>
  <c r="F3" i="9" s="1"/>
  <c r="B16" i="9"/>
  <c r="E14" i="9"/>
  <c r="I12" i="3" s="1"/>
  <c r="B5" i="9"/>
  <c r="E4" i="9"/>
  <c r="B295" i="9"/>
  <c r="E23" i="9"/>
  <c r="I7" i="3" s="1"/>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<sst xmlns="http://schemas.openxmlformats.org/spreadsheetml/2006/main" count="4719" uniqueCount="3651">
  <si>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</si>
  <si>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</si>
  <si>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</si>
  <si>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</si>
  <si>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</si>
  <si>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</si>
  <si>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</si>
  <si>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</si>
  <si>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</si>
  <si>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</si>
  <si>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</si>
  <si>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</si>
  <si>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</si>
  <si>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</si>
  <si>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</si>
  <si>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</si>
  <si>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</si>
  <si>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</si>
  <si>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</si>
  <si>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</si>
  <si>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</si>
  <si>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</si>
  <si>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</si>
  <si>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</si>
  <si>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</si>
  <si>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</si>
  <si>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</si>
  <si>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</si>
  <si>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</si>
  <si>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</si>
  <si>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</si>
  <si>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DUBRAVA</t>
  </si>
  <si>
    <t>BILANCA</t>
  </si>
  <si>
    <t>RAS funkcijski</t>
  </si>
  <si>
    <t>Razina:</t>
  </si>
  <si>
    <t>22</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</si>
  <si>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</si>
  <si>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</si>
  <si>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</si>
  <si>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</si>
  <si>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</si>
  <si>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</si>
  <si>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</si>
  <si>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</si>
  <si>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</si>
  <si>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</si>
  <si>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</si>
  <si>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</si>
  <si>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</si>
  <si>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</si>
  <si>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</si>
  <si>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</si>
  <si>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</si>
  <si>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</si>
  <si>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</si>
  <si>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</si>
  <si>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25992 - OPĆINA DUBRAVA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</si>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</sst>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1607171.9199999997</v>
      </c>
      <c r="D2" s="6">
        <f>'PR-RAS'!E6</f>
        <v>1654474.7300000002</v>
      </c>
      <c r="E2" s="6">
        <v>0</v>
      </c>
      <c r="F2" s="6">
        <v>0</v>
      </c>
      <c r="G2" s="7">
        <f t="shared" ref="G2:G274" si="0">(B2/1000)*(C2*1+D2*2)</f>
        <v>4916.1213799999996</v>
      </c>
      <c r="H2" s="7">
        <f t="shared" ref="H2:H274" si="1">ABS(C2-ROUND(C2,0))+ABS(D2-ROUND(D2,0))</f>
        <v>0.35000000009313226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562555.43999999994</v>
      </c>
      <c r="D3" s="1">
        <f>'PR-RAS'!E7</f>
        <v>730135.25</v>
      </c>
      <c r="E3" s="1">
        <v>0</v>
      </c>
      <c r="F3" s="1">
        <v>0</v>
      </c>
      <c r="G3" s="2">
        <f t="shared" si="0"/>
        <v>4045.6518799999999</v>
      </c>
      <c r="H3" s="2">
        <f t="shared" si="1"/>
        <v>0.68999999994412065</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538394.75</v>
      </c>
      <c r="D4" s="1">
        <f>'PR-RAS'!E8</f>
        <v>665206.6</v>
      </c>
      <c r="E4" s="1">
        <v>0</v>
      </c>
      <c r="F4" s="1">
        <v>0</v>
      </c>
      <c r="G4" s="2">
        <f t="shared" si="0"/>
        <v>5606.4238500000001</v>
      </c>
      <c r="H4" s="2">
        <f t="shared" si="1"/>
        <v>0.65000000002328306</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538394.75</v>
      </c>
      <c r="D5" s="1">
        <f>'PR-RAS'!E9</f>
        <v>665206.6</v>
      </c>
      <c r="E5" s="1">
        <v>0</v>
      </c>
      <c r="F5" s="1">
        <v>0</v>
      </c>
      <c r="G5" s="2">
        <f t="shared" si="0"/>
        <v>7475.2317999999996</v>
      </c>
      <c r="H5" s="2">
        <f t="shared" si="1"/>
        <v>0.65000000002328306</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13483.73</v>
      </c>
      <c r="D19" s="1">
        <f>'PR-RAS'!E23</f>
        <v>53297.15</v>
      </c>
      <c r="E19" s="1">
        <v>0</v>
      </c>
      <c r="F19" s="1">
        <v>0</v>
      </c>
      <c r="G19" s="2">
        <f t="shared" si="0"/>
        <v>2161.40454</v>
      </c>
      <c r="H19" s="2">
        <f t="shared" si="1"/>
        <v>0.42000000000189175</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301.98</v>
      </c>
      <c r="D20" s="1">
        <f>'PR-RAS'!E24</f>
        <v>451.12</v>
      </c>
      <c r="E20" s="1">
        <v>0</v>
      </c>
      <c r="F20" s="1">
        <v>0</v>
      </c>
      <c r="G20" s="2">
        <f t="shared" si="0"/>
        <v>22.880179999999999</v>
      </c>
      <c r="H20" s="2">
        <f t="shared" si="1"/>
        <v>0.13999999999998636</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13181.75</v>
      </c>
      <c r="D23" s="1">
        <f>'PR-RAS'!E27</f>
        <v>52846.03</v>
      </c>
      <c r="E23" s="1">
        <v>0</v>
      </c>
      <c r="F23" s="1">
        <v>0</v>
      </c>
      <c r="G23" s="2">
        <f t="shared" si="0"/>
        <v>2615.2238199999997</v>
      </c>
      <c r="H23" s="2">
        <f t="shared" si="1"/>
        <v>0.27999999999883585</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10676.96</v>
      </c>
      <c r="D25" s="1">
        <f>'PR-RAS'!E29</f>
        <v>11631.5</v>
      </c>
      <c r="E25" s="1">
        <v>0</v>
      </c>
      <c r="F25" s="1">
        <v>0</v>
      </c>
      <c r="G25" s="2">
        <f t="shared" si="0"/>
        <v>814.55903999999998</v>
      </c>
      <c r="H25" s="2">
        <f t="shared" si="1"/>
        <v>0.54000000000087311</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10676.96</v>
      </c>
      <c r="D27" s="1">
        <f>'PR-RAS'!E31</f>
        <v>11631.5</v>
      </c>
      <c r="E27" s="1">
        <v>0</v>
      </c>
      <c r="F27" s="1">
        <v>0</v>
      </c>
      <c r="G27" s="2">
        <f t="shared" si="0"/>
        <v>882.43895999999995</v>
      </c>
      <c r="H27" s="2">
        <f t="shared" si="1"/>
        <v>0.54000000000087311</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968151.98</v>
      </c>
      <c r="D45" s="1">
        <f>'PR-RAS'!E49</f>
        <v>822396.71</v>
      </c>
      <c r="E45" s="1">
        <v>0</v>
      </c>
      <c r="F45" s="1">
        <v>0</v>
      </c>
      <c r="G45" s="2">
        <f t="shared" si="0"/>
        <v>114969.59759999999</v>
      </c>
      <c r="H45" s="2">
        <f t="shared" si="1"/>
        <v>0.31000000005587935</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877201.76</v>
      </c>
      <c r="D54" s="1">
        <f>'PR-RAS'!E58</f>
        <v>322620.23</v>
      </c>
      <c r="E54" s="1">
        <v>0</v>
      </c>
      <c r="F54" s="1">
        <v>0</v>
      </c>
      <c r="G54" s="2">
        <f t="shared" si="0"/>
        <v>80689.437659999996</v>
      </c>
      <c r="H54" s="2">
        <f t="shared" si="1"/>
        <v>0.46999999997206032</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545201.76</v>
      </c>
      <c r="D55" s="1">
        <f>'PR-RAS'!E59</f>
        <v>219981.5</v>
      </c>
      <c r="E55" s="1">
        <v>0</v>
      </c>
      <c r="F55" s="1">
        <v>0</v>
      </c>
      <c r="G55" s="2">
        <f t="shared" si="0"/>
        <v>53198.897040000003</v>
      </c>
      <c r="H55" s="2">
        <f t="shared" si="1"/>
        <v>0.73999999999068677</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332000</v>
      </c>
      <c r="D56" s="1">
        <f>'PR-RAS'!E60</f>
        <v>102638.73</v>
      </c>
      <c r="E56" s="1">
        <v>0</v>
      </c>
      <c r="F56" s="1">
        <v>0</v>
      </c>
      <c r="G56" s="2">
        <f t="shared" si="0"/>
        <v>29550.260299999998</v>
      </c>
      <c r="H56" s="2">
        <f t="shared" si="1"/>
        <v>0.27000000000407454</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29453.1</v>
      </c>
      <c r="D57" s="1">
        <f>'PR-RAS'!E61</f>
        <v>0</v>
      </c>
      <c r="E57" s="1">
        <v>0</v>
      </c>
      <c r="F57" s="1">
        <v>0</v>
      </c>
      <c r="G57" s="2">
        <f t="shared" si="0"/>
        <v>1649.3735999999999</v>
      </c>
      <c r="H57" s="2">
        <f t="shared" si="1"/>
        <v>9.9999999998544808E-2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29453.1</v>
      </c>
      <c r="D58" s="1">
        <f>'PR-RAS'!E62</f>
        <v>0</v>
      </c>
      <c r="E58" s="1">
        <v>0</v>
      </c>
      <c r="F58" s="1">
        <v>0</v>
      </c>
      <c r="G58" s="2">
        <f t="shared" si="0"/>
        <v>1678.8267000000001</v>
      </c>
      <c r="H58" s="2">
        <f t="shared" si="1"/>
        <v>9.9999999998544808E-2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499776.48</v>
      </c>
      <c r="E60" s="1">
        <v>0</v>
      </c>
      <c r="F60" s="1">
        <v>0</v>
      </c>
      <c r="G60" s="2">
        <f t="shared" si="0"/>
        <v>58973.624639999995</v>
      </c>
      <c r="H60" s="2">
        <f t="shared" si="1"/>
        <v>0.47999999998137355</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499776.48</v>
      </c>
      <c r="E63" s="1">
        <v>0</v>
      </c>
      <c r="F63" s="1">
        <v>0</v>
      </c>
      <c r="G63" s="2">
        <f>(B63/1000)*(C63*1+D63*2)</f>
        <v>61972.283519999997</v>
      </c>
      <c r="H63" s="2">
        <f>ABS(C63-ROUND(C63,0))+ABS(D63-ROUND(D63,0))</f>
        <v>0.47999999998137355</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61497.120000000003</v>
      </c>
      <c r="D70" s="1">
        <f>'PR-RAS'!E74</f>
        <v>0</v>
      </c>
      <c r="E70" s="1">
        <v>0</v>
      </c>
      <c r="F70" s="1">
        <v>0</v>
      </c>
      <c r="G70" s="2">
        <f t="shared" si="0"/>
        <v>4243.3012800000006</v>
      </c>
      <c r="H70" s="2">
        <f t="shared" si="1"/>
        <v>0.12000000000261934</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61497.120000000003</v>
      </c>
      <c r="D72" s="1">
        <f>'PR-RAS'!E76</f>
        <v>0</v>
      </c>
      <c r="E72" s="1">
        <v>0</v>
      </c>
      <c r="F72" s="1">
        <v>0</v>
      </c>
      <c r="G72" s="2">
        <f t="shared" si="0"/>
        <v>4366.2955199999997</v>
      </c>
      <c r="H72" s="2">
        <f t="shared" si="1"/>
        <v>0.12000000000261934</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19325.43</v>
      </c>
      <c r="D78" s="1">
        <f>'PR-RAS'!E82</f>
        <v>33331.569999999992</v>
      </c>
      <c r="E78" s="1">
        <v>0</v>
      </c>
      <c r="F78" s="1">
        <v>0</v>
      </c>
      <c r="G78" s="2">
        <f t="shared" si="0"/>
        <v>6621.1198899999981</v>
      </c>
      <c r="H78" s="2">
        <f t="shared" si="1"/>
        <v>0.86000000000785803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19325.43</v>
      </c>
      <c r="D87" s="1">
        <f>'PR-RAS'!E91</f>
        <v>33331.569999999992</v>
      </c>
      <c r="E87" s="1">
        <v>0</v>
      </c>
      <c r="F87" s="1">
        <v>0</v>
      </c>
      <c r="G87" s="2">
        <f t="shared" si="0"/>
        <v>7395.0170199999975</v>
      </c>
      <c r="H87" s="2">
        <f t="shared" si="1"/>
        <v>0.86000000000785803</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1570.2</v>
      </c>
      <c r="D88" s="1">
        <f>'PR-RAS'!E92</f>
        <v>1866.78</v>
      </c>
      <c r="E88" s="1">
        <v>0</v>
      </c>
      <c r="F88" s="1">
        <v>0</v>
      </c>
      <c r="G88" s="2">
        <f t="shared" si="0"/>
        <v>461.42712</v>
      </c>
      <c r="H88" s="2">
        <f t="shared" si="1"/>
        <v>0.42000000000007276</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16891.560000000001</v>
      </c>
      <c r="D89" s="1">
        <f>'PR-RAS'!E93</f>
        <v>31273.86</v>
      </c>
      <c r="E89" s="1">
        <v>0</v>
      </c>
      <c r="F89" s="1">
        <v>0</v>
      </c>
      <c r="G89" s="2">
        <f t="shared" si="0"/>
        <v>6990.6566399999992</v>
      </c>
      <c r="H89" s="2">
        <f t="shared" si="1"/>
        <v>0.57999999999810825</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4.34</v>
      </c>
      <c r="E90" s="1">
        <v>0</v>
      </c>
      <c r="F90" s="1">
        <v>0</v>
      </c>
      <c r="G90" s="2">
        <f t="shared" si="0"/>
        <v>0.77251999999999998</v>
      </c>
      <c r="H90" s="2">
        <f t="shared" si="1"/>
        <v>0.33999999999999986</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863.67</v>
      </c>
      <c r="D93" s="1">
        <f>'PR-RAS'!E97</f>
        <v>186.59</v>
      </c>
      <c r="E93" s="1">
        <v>0</v>
      </c>
      <c r="F93" s="1">
        <v>0</v>
      </c>
      <c r="G93" s="2">
        <f t="shared" si="0"/>
        <v>113.79019999999998</v>
      </c>
      <c r="H93" s="2">
        <f t="shared" si="1"/>
        <v>0.74000000000003752</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42066.16</v>
      </c>
      <c r="D102" s="1">
        <f>'PR-RAS'!E106</f>
        <v>64118.53</v>
      </c>
      <c r="E102" s="1">
        <v>0</v>
      </c>
      <c r="F102" s="1">
        <v>0</v>
      </c>
      <c r="G102" s="2">
        <f t="shared" si="0"/>
        <v>17200.625220000002</v>
      </c>
      <c r="H102" s="2">
        <f t="shared" si="1"/>
        <v>0.63000000000465661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6644.2999999999993</v>
      </c>
      <c r="D103" s="1">
        <f>'PR-RAS'!E107</f>
        <v>1233.06</v>
      </c>
      <c r="E103" s="1">
        <v>0</v>
      </c>
      <c r="F103" s="1">
        <v>0</v>
      </c>
      <c r="G103" s="2">
        <f t="shared" si="0"/>
        <v>929.26283999999976</v>
      </c>
      <c r="H103" s="2">
        <f t="shared" si="1"/>
        <v>0.35999999999921783</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15.23</v>
      </c>
      <c r="D105" s="1">
        <f>'PR-RAS'!E109</f>
        <v>1233.06</v>
      </c>
      <c r="E105" s="1">
        <v>0</v>
      </c>
      <c r="F105" s="1">
        <v>0</v>
      </c>
      <c r="G105" s="2">
        <f t="shared" si="0"/>
        <v>258.06039999999996</v>
      </c>
      <c r="H105" s="2">
        <f t="shared" si="1"/>
        <v>0.28999999999994586</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6629.07</v>
      </c>
      <c r="D107" s="1">
        <f>'PR-RAS'!E111</f>
        <v>0</v>
      </c>
      <c r="E107" s="1">
        <v>0</v>
      </c>
      <c r="F107" s="1">
        <v>0</v>
      </c>
      <c r="G107" s="2">
        <f t="shared" si="0"/>
        <v>702.68142</v>
      </c>
      <c r="H107" s="2">
        <f t="shared" si="1"/>
        <v>6.9999999999708962E-2</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23315.440000000002</v>
      </c>
      <c r="D108" s="1">
        <f>'PR-RAS'!E112</f>
        <v>25299.57</v>
      </c>
      <c r="E108" s="1">
        <v>0</v>
      </c>
      <c r="F108" s="1">
        <v>0</v>
      </c>
      <c r="G108" s="2">
        <f t="shared" si="0"/>
        <v>7908.86006</v>
      </c>
      <c r="H108" s="2">
        <f t="shared" si="1"/>
        <v>0.87000000000261934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190.49</v>
      </c>
      <c r="D110" s="1">
        <f>'PR-RAS'!E114</f>
        <v>8.4600000000000009</v>
      </c>
      <c r="E110" s="1">
        <v>0</v>
      </c>
      <c r="F110" s="1">
        <v>0</v>
      </c>
      <c r="G110" s="2">
        <f t="shared" si="0"/>
        <v>22.607690000000002</v>
      </c>
      <c r="H110" s="2">
        <f t="shared" si="1"/>
        <v>0.95000000000000995</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22226.400000000001</v>
      </c>
      <c r="D111" s="1">
        <f>'PR-RAS'!E115</f>
        <v>23309.86</v>
      </c>
      <c r="E111" s="1">
        <v>0</v>
      </c>
      <c r="F111" s="1">
        <v>0</v>
      </c>
      <c r="G111" s="2">
        <f t="shared" si="0"/>
        <v>7573.0731999999998</v>
      </c>
      <c r="H111" s="2">
        <f t="shared" si="1"/>
        <v>0.54000000000087311</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898.55</v>
      </c>
      <c r="D113" s="1">
        <f>'PR-RAS'!E117</f>
        <v>1981.25</v>
      </c>
      <c r="E113" s="1">
        <v>0</v>
      </c>
      <c r="F113" s="1">
        <v>0</v>
      </c>
      <c r="G113" s="2">
        <f t="shared" si="0"/>
        <v>544.43759999999997</v>
      </c>
      <c r="H113" s="2">
        <f t="shared" si="1"/>
        <v>0.70000000000004547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12106.42</v>
      </c>
      <c r="D116" s="1">
        <f>'PR-RAS'!E120</f>
        <v>37585.9</v>
      </c>
      <c r="E116" s="1">
        <v>0</v>
      </c>
      <c r="F116" s="1">
        <v>0</v>
      </c>
      <c r="G116" s="2">
        <f t="shared" si="0"/>
        <v>10036.9953</v>
      </c>
      <c r="H116" s="2">
        <f t="shared" si="1"/>
        <v>0.51999999999861757</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2988.18</v>
      </c>
      <c r="E117" s="1">
        <v>0</v>
      </c>
      <c r="F117" s="1">
        <v>0</v>
      </c>
      <c r="G117" s="2">
        <f t="shared" si="0"/>
        <v>693.25775999999996</v>
      </c>
      <c r="H117" s="2">
        <f t="shared" si="1"/>
        <v>0.17999999999983629</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12106.42</v>
      </c>
      <c r="D118" s="1">
        <f>'PR-RAS'!E122</f>
        <v>34597.72</v>
      </c>
      <c r="E118" s="1">
        <v>0</v>
      </c>
      <c r="F118" s="1">
        <v>0</v>
      </c>
      <c r="G118" s="2">
        <f t="shared" si="0"/>
        <v>9512.3176199999998</v>
      </c>
      <c r="H118" s="2">
        <f t="shared" si="1"/>
        <v>0.69999999999890861</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15072.91</v>
      </c>
      <c r="D121" s="1">
        <f>'PR-RAS'!E125</f>
        <v>4306.8599999999997</v>
      </c>
      <c r="E121" s="1">
        <v>0</v>
      </c>
      <c r="F121" s="1">
        <v>0</v>
      </c>
      <c r="G121" s="2">
        <f t="shared" si="0"/>
        <v>2842.3955999999994</v>
      </c>
      <c r="H121" s="2">
        <f t="shared" si="1"/>
        <v>0.23000000000047294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572.91</v>
      </c>
      <c r="D122" s="1">
        <f>'PR-RAS'!E126</f>
        <v>4306.8599999999997</v>
      </c>
      <c r="E122" s="1">
        <v>0</v>
      </c>
      <c r="F122" s="1">
        <v>0</v>
      </c>
      <c r="G122" s="2">
        <f t="shared" si="0"/>
        <v>1111.58223</v>
      </c>
      <c r="H122" s="2">
        <f t="shared" si="1"/>
        <v>0.23000000000035925</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572.91</v>
      </c>
      <c r="D124" s="1">
        <f>'PR-RAS'!E128</f>
        <v>4306.8599999999997</v>
      </c>
      <c r="E124" s="1">
        <v>0</v>
      </c>
      <c r="F124" s="1">
        <v>0</v>
      </c>
      <c r="G124" s="2">
        <f t="shared" si="0"/>
        <v>1129.9554899999998</v>
      </c>
      <c r="H124" s="2">
        <f t="shared" si="1"/>
        <v>0.23000000000035925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14500</v>
      </c>
      <c r="D125" s="1">
        <f>'PR-RAS'!E129</f>
        <v>0</v>
      </c>
      <c r="E125" s="1">
        <v>0</v>
      </c>
      <c r="F125" s="1">
        <v>0</v>
      </c>
      <c r="G125" s="2">
        <f t="shared" si="0"/>
        <v>1798</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2500</v>
      </c>
      <c r="D126" s="1">
        <f>'PR-RAS'!E130</f>
        <v>0</v>
      </c>
      <c r="E126" s="1">
        <v>0</v>
      </c>
      <c r="F126" s="1">
        <v>0</v>
      </c>
      <c r="G126" s="2">
        <f t="shared" si="0"/>
        <v>312.5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12000</v>
      </c>
      <c r="D127" s="1">
        <f>'PR-RAS'!E131</f>
        <v>0</v>
      </c>
      <c r="E127" s="1">
        <v>0</v>
      </c>
      <c r="F127" s="1">
        <v>0</v>
      </c>
      <c r="G127" s="2">
        <f t="shared" si="0"/>
        <v>1512</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185.81</v>
      </c>
      <c r="E136" s="1">
        <v>0</v>
      </c>
      <c r="F136" s="1">
        <v>0</v>
      </c>
      <c r="G136" s="2">
        <f t="shared" si="0"/>
        <v>50.168700000000001</v>
      </c>
      <c r="H136" s="2">
        <f t="shared" si="1"/>
        <v>0.18999999999999773</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185.81</v>
      </c>
      <c r="E137" s="1">
        <v>0</v>
      </c>
      <c r="F137" s="1">
        <v>0</v>
      </c>
      <c r="G137" s="2">
        <f t="shared" si="0"/>
        <v>50.540320000000001</v>
      </c>
      <c r="H137" s="2">
        <f t="shared" si="1"/>
        <v>0.18999999999999773</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185.81</v>
      </c>
      <c r="E146" s="1">
        <v>0</v>
      </c>
      <c r="F146" s="1">
        <v>0</v>
      </c>
      <c r="G146" s="2">
        <f t="shared" si="0"/>
        <v>53.884899999999995</v>
      </c>
      <c r="H146" s="2">
        <f t="shared" si="1"/>
        <v>0.18999999999999773</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1086435.98</v>
      </c>
      <c r="D148" s="1">
        <f>'PR-RAS'!E152</f>
        <v>1312290.6200000001</v>
      </c>
      <c r="E148" s="1">
        <v>0</v>
      </c>
      <c r="F148" s="1">
        <v>0</v>
      </c>
      <c r="G148" s="2">
        <f t="shared" si="0"/>
        <v>545519.53133999999</v>
      </c>
      <c r="H148" s="2">
        <f t="shared" si="1"/>
        <v>0.39999999990686774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81242.149999999994</v>
      </c>
      <c r="D149" s="1">
        <f>'PR-RAS'!E153</f>
        <v>86522.78</v>
      </c>
      <c r="E149" s="1">
        <v>0</v>
      </c>
      <c r="F149" s="1">
        <v>0</v>
      </c>
      <c r="G149" s="2">
        <f t="shared" si="0"/>
        <v>37634.581079999996</v>
      </c>
      <c r="H149" s="2">
        <f t="shared" si="1"/>
        <v>0.36999999999534339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63602.39</v>
      </c>
      <c r="D150" s="1">
        <f>'PR-RAS'!E154</f>
        <v>68422.710000000006</v>
      </c>
      <c r="E150" s="1">
        <v>0</v>
      </c>
      <c r="F150" s="1">
        <v>0</v>
      </c>
      <c r="G150" s="2">
        <f t="shared" si="0"/>
        <v>29866.723689999999</v>
      </c>
      <c r="H150" s="2">
        <f t="shared" si="1"/>
        <v>0.67999999999301508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63602.39</v>
      </c>
      <c r="D151" s="1">
        <f>'PR-RAS'!E155</f>
        <v>68422.710000000006</v>
      </c>
      <c r="E151" s="1">
        <v>0</v>
      </c>
      <c r="F151" s="1">
        <v>0</v>
      </c>
      <c r="G151" s="2">
        <f t="shared" si="0"/>
        <v>30067.171499999997</v>
      </c>
      <c r="H151" s="2">
        <f t="shared" si="1"/>
        <v>0.67999999999301508</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8051.25</v>
      </c>
      <c r="D155" s="1">
        <f>'PR-RAS'!E159</f>
        <v>7436.4</v>
      </c>
      <c r="E155" s="1">
        <v>0</v>
      </c>
      <c r="F155" s="1">
        <v>0</v>
      </c>
      <c r="G155" s="2">
        <f t="shared" si="0"/>
        <v>3530.3036999999999</v>
      </c>
      <c r="H155" s="2">
        <f t="shared" si="1"/>
        <v>0.6499999999996362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9588.51</v>
      </c>
      <c r="D156" s="1">
        <f>'PR-RAS'!E160</f>
        <v>10663.67</v>
      </c>
      <c r="E156" s="1">
        <v>0</v>
      </c>
      <c r="F156" s="1">
        <v>0</v>
      </c>
      <c r="G156" s="2">
        <f t="shared" si="0"/>
        <v>4791.9567499999994</v>
      </c>
      <c r="H156" s="2">
        <f t="shared" si="1"/>
        <v>0.81999999999970896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9588.51</v>
      </c>
      <c r="D158" s="1">
        <f>'PR-RAS'!E162</f>
        <v>10663.67</v>
      </c>
      <c r="E158" s="1">
        <v>0</v>
      </c>
      <c r="F158" s="1">
        <v>0</v>
      </c>
      <c r="G158" s="2">
        <f t="shared" si="0"/>
        <v>4853.78845</v>
      </c>
      <c r="H158" s="2">
        <f t="shared" si="1"/>
        <v>0.81999999999970896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530090</v>
      </c>
      <c r="D160" s="1">
        <f>'PR-RAS'!E164</f>
        <v>719871.39</v>
      </c>
      <c r="E160" s="1">
        <v>0</v>
      </c>
      <c r="F160" s="1">
        <v>0</v>
      </c>
      <c r="G160" s="2">
        <f t="shared" si="0"/>
        <v>313203.41201999999</v>
      </c>
      <c r="H160" s="2">
        <f t="shared" si="1"/>
        <v>0.39000000001396984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13637.91</v>
      </c>
      <c r="D161" s="1">
        <f>'PR-RAS'!E165</f>
        <v>4887.12</v>
      </c>
      <c r="E161" s="1">
        <v>0</v>
      </c>
      <c r="F161" s="1">
        <v>0</v>
      </c>
      <c r="G161" s="2">
        <f t="shared" si="0"/>
        <v>3745.9440000000004</v>
      </c>
      <c r="H161" s="2">
        <f t="shared" si="1"/>
        <v>0.21000000000003638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2092.46</v>
      </c>
      <c r="D162" s="1">
        <f>'PR-RAS'!E166</f>
        <v>2351.4499999999998</v>
      </c>
      <c r="E162" s="1">
        <v>0</v>
      </c>
      <c r="F162" s="1">
        <v>0</v>
      </c>
      <c r="G162" s="2">
        <f t="shared" si="0"/>
        <v>1094.05296</v>
      </c>
      <c r="H162" s="2">
        <f t="shared" si="1"/>
        <v>0.90999999999985448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3032.83</v>
      </c>
      <c r="D163" s="1">
        <f>'PR-RAS'!E167</f>
        <v>1187.82</v>
      </c>
      <c r="E163" s="1">
        <v>0</v>
      </c>
      <c r="F163" s="1">
        <v>0</v>
      </c>
      <c r="G163" s="2">
        <f t="shared" si="0"/>
        <v>876.1721399999999</v>
      </c>
      <c r="H163" s="2">
        <f t="shared" si="1"/>
        <v>0.35000000000013642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3825.25</v>
      </c>
      <c r="D164" s="1">
        <f>'PR-RAS'!E168</f>
        <v>1251.25</v>
      </c>
      <c r="E164" s="1">
        <v>0</v>
      </c>
      <c r="F164" s="1">
        <v>0</v>
      </c>
      <c r="G164" s="2">
        <f t="shared" si="0"/>
        <v>1031.4232500000001</v>
      </c>
      <c r="H164" s="2">
        <f t="shared" si="1"/>
        <v>0.5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4687.37</v>
      </c>
      <c r="D165" s="1">
        <f>'PR-RAS'!E169</f>
        <v>96.6</v>
      </c>
      <c r="E165" s="1">
        <v>0</v>
      </c>
      <c r="F165" s="1">
        <v>0</v>
      </c>
      <c r="G165" s="2">
        <f t="shared" si="0"/>
        <v>800.41347999999994</v>
      </c>
      <c r="H165" s="2">
        <f t="shared" si="1"/>
        <v>0.76999999999989654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60736.310000000012</v>
      </c>
      <c r="D166" s="1">
        <f>'PR-RAS'!E170</f>
        <v>49582.189999999995</v>
      </c>
      <c r="E166" s="1">
        <v>0</v>
      </c>
      <c r="F166" s="1">
        <v>0</v>
      </c>
      <c r="G166" s="2">
        <f t="shared" si="0"/>
        <v>26383.613850000002</v>
      </c>
      <c r="H166" s="2">
        <f t="shared" si="1"/>
        <v>0.50000000000727596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10939.79</v>
      </c>
      <c r="D167" s="1">
        <f>'PR-RAS'!E171</f>
        <v>8084.27</v>
      </c>
      <c r="E167" s="1">
        <v>0</v>
      </c>
      <c r="F167" s="1">
        <v>0</v>
      </c>
      <c r="G167" s="2">
        <f t="shared" si="0"/>
        <v>4499.9827800000003</v>
      </c>
      <c r="H167" s="2">
        <f t="shared" si="1"/>
        <v>0.47999999999956344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4976.8999999999996</v>
      </c>
      <c r="D168" s="1">
        <f>'PR-RAS'!E172</f>
        <v>3972.98</v>
      </c>
      <c r="E168" s="1">
        <v>0</v>
      </c>
      <c r="F168" s="1">
        <v>0</v>
      </c>
      <c r="G168" s="2">
        <f t="shared" si="0"/>
        <v>2158.1176200000004</v>
      </c>
      <c r="H168" s="2">
        <f t="shared" si="1"/>
        <v>0.12000000000034561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25414.65</v>
      </c>
      <c r="D169" s="1">
        <f>'PR-RAS'!E173</f>
        <v>21365.23</v>
      </c>
      <c r="E169" s="1">
        <v>0</v>
      </c>
      <c r="F169" s="1">
        <v>0</v>
      </c>
      <c r="G169" s="2">
        <f t="shared" si="0"/>
        <v>11448.378480000001</v>
      </c>
      <c r="H169" s="2">
        <f t="shared" si="1"/>
        <v>0.57999999999810825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10956.7</v>
      </c>
      <c r="D170" s="1">
        <f>'PR-RAS'!E174</f>
        <v>15037.73</v>
      </c>
      <c r="E170" s="1">
        <v>0</v>
      </c>
      <c r="F170" s="1">
        <v>0</v>
      </c>
      <c r="G170" s="2">
        <f t="shared" si="0"/>
        <v>6934.4350400000012</v>
      </c>
      <c r="H170" s="2">
        <f t="shared" si="1"/>
        <v>0.56999999999970896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8448.27</v>
      </c>
      <c r="D171" s="1">
        <f>'PR-RAS'!E175</f>
        <v>1121.98</v>
      </c>
      <c r="E171" s="1">
        <v>0</v>
      </c>
      <c r="F171" s="1">
        <v>0</v>
      </c>
      <c r="G171" s="2">
        <f t="shared" si="0"/>
        <v>1817.6791000000001</v>
      </c>
      <c r="H171" s="2">
        <f t="shared" si="1"/>
        <v>0.29000000000041837</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384398.72</v>
      </c>
      <c r="D174" s="1">
        <f>'PR-RAS'!E178</f>
        <v>587090.42000000004</v>
      </c>
      <c r="E174" s="1">
        <v>0</v>
      </c>
      <c r="F174" s="1">
        <v>0</v>
      </c>
      <c r="G174" s="2">
        <f t="shared" si="0"/>
        <v>269634.26387999998</v>
      </c>
      <c r="H174" s="2">
        <f t="shared" si="1"/>
        <v>0.70000000006984919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12323.15</v>
      </c>
      <c r="D175" s="1">
        <f>'PR-RAS'!E179</f>
        <v>12356.63</v>
      </c>
      <c r="E175" s="1">
        <v>0</v>
      </c>
      <c r="F175" s="1">
        <v>0</v>
      </c>
      <c r="G175" s="2">
        <f t="shared" si="0"/>
        <v>6444.3353399999987</v>
      </c>
      <c r="H175" s="2">
        <f t="shared" si="1"/>
        <v>0.52000000000043656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104642.36</v>
      </c>
      <c r="D176" s="1">
        <f>'PR-RAS'!E180</f>
        <v>258921.38</v>
      </c>
      <c r="E176" s="1">
        <v>0</v>
      </c>
      <c r="F176" s="1">
        <v>0</v>
      </c>
      <c r="G176" s="2">
        <f t="shared" si="0"/>
        <v>108934.89599999999</v>
      </c>
      <c r="H176" s="2">
        <f t="shared" si="1"/>
        <v>0.74000000000523869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51208.12</v>
      </c>
      <c r="D177" s="1">
        <f>'PR-RAS'!E181</f>
        <v>35841.730000000003</v>
      </c>
      <c r="E177" s="1">
        <v>0</v>
      </c>
      <c r="F177" s="1">
        <v>0</v>
      </c>
      <c r="G177" s="2">
        <f t="shared" si="0"/>
        <v>21628.918080000003</v>
      </c>
      <c r="H177" s="2">
        <f t="shared" si="1"/>
        <v>0.38999999999941792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65646.929999999993</v>
      </c>
      <c r="D178" s="1">
        <f>'PR-RAS'!E182</f>
        <v>59463.44</v>
      </c>
      <c r="E178" s="1">
        <v>0</v>
      </c>
      <c r="F178" s="1">
        <v>0</v>
      </c>
      <c r="G178" s="2">
        <f t="shared" si="0"/>
        <v>32669.564369999996</v>
      </c>
      <c r="H178" s="2">
        <f t="shared" si="1"/>
        <v>0.51000000000931323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42091.83</v>
      </c>
      <c r="D179" s="1">
        <f>'PR-RAS'!E183</f>
        <v>36285.18</v>
      </c>
      <c r="E179" s="1">
        <v>0</v>
      </c>
      <c r="F179" s="1">
        <v>0</v>
      </c>
      <c r="G179" s="2">
        <f t="shared" si="0"/>
        <v>20409.86982</v>
      </c>
      <c r="H179" s="2">
        <f t="shared" si="1"/>
        <v>0.34999999999854481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675</v>
      </c>
      <c r="D180" s="1">
        <f>'PR-RAS'!E184</f>
        <v>0</v>
      </c>
      <c r="E180" s="1">
        <v>0</v>
      </c>
      <c r="F180" s="1">
        <v>0</v>
      </c>
      <c r="G180" s="2">
        <f t="shared" si="0"/>
        <v>120.82499999999999</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31940.81</v>
      </c>
      <c r="D181" s="1">
        <f>'PR-RAS'!E185</f>
        <v>109850.45</v>
      </c>
      <c r="E181" s="1">
        <v>0</v>
      </c>
      <c r="F181" s="1">
        <v>0</v>
      </c>
      <c r="G181" s="2">
        <f t="shared" si="0"/>
        <v>45295.507799999999</v>
      </c>
      <c r="H181" s="2">
        <f t="shared" si="1"/>
        <v>0.63999999999577994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11973.99</v>
      </c>
      <c r="D182" s="1">
        <f>'PR-RAS'!E186</f>
        <v>15844.43</v>
      </c>
      <c r="E182" s="1">
        <v>0</v>
      </c>
      <c r="F182" s="1">
        <v>0</v>
      </c>
      <c r="G182" s="2">
        <f t="shared" si="0"/>
        <v>7902.9758499999998</v>
      </c>
      <c r="H182" s="2">
        <f t="shared" si="1"/>
        <v>0.44000000000050932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63896.53</v>
      </c>
      <c r="D183" s="1">
        <f>'PR-RAS'!E187</f>
        <v>58527.18</v>
      </c>
      <c r="E183" s="1">
        <v>0</v>
      </c>
      <c r="F183" s="1">
        <v>0</v>
      </c>
      <c r="G183" s="2">
        <f t="shared" si="0"/>
        <v>32933.061979999999</v>
      </c>
      <c r="H183" s="2">
        <f t="shared" si="1"/>
        <v>0.65000000000145519</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7060.94</v>
      </c>
      <c r="D184" s="1">
        <f>'PR-RAS'!E188</f>
        <v>0</v>
      </c>
      <c r="E184" s="1">
        <v>0</v>
      </c>
      <c r="F184" s="1">
        <v>0</v>
      </c>
      <c r="G184" s="2">
        <f t="shared" si="0"/>
        <v>1292.15202</v>
      </c>
      <c r="H184" s="2">
        <f t="shared" si="1"/>
        <v>6.0000000000400178E-2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64256.12</v>
      </c>
      <c r="D190" s="1">
        <f>'PR-RAS'!E194</f>
        <v>78311.66</v>
      </c>
      <c r="E190" s="1">
        <v>0</v>
      </c>
      <c r="F190" s="1">
        <v>0</v>
      </c>
      <c r="G190" s="2">
        <f t="shared" si="0"/>
        <v>41746.214160000003</v>
      </c>
      <c r="H190" s="2">
        <f t="shared" si="1"/>
        <v>0.45999999999912689</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33332.050000000003</v>
      </c>
      <c r="D191" s="1">
        <f>'PR-RAS'!E195</f>
        <v>65505.42</v>
      </c>
      <c r="E191" s="1">
        <v>0</v>
      </c>
      <c r="F191" s="1">
        <v>0</v>
      </c>
      <c r="G191" s="2">
        <f t="shared" si="0"/>
        <v>31225.149100000002</v>
      </c>
      <c r="H191" s="2">
        <f t="shared" si="1"/>
        <v>0.47000000000116415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9471.59</v>
      </c>
      <c r="D192" s="1">
        <f>'PR-RAS'!E196</f>
        <v>3442.24</v>
      </c>
      <c r="E192" s="1">
        <v>0</v>
      </c>
      <c r="F192" s="1">
        <v>0</v>
      </c>
      <c r="G192" s="2">
        <f t="shared" si="0"/>
        <v>3124.0093700000002</v>
      </c>
      <c r="H192" s="2">
        <f t="shared" si="1"/>
        <v>0.6499999999996362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11606.08</v>
      </c>
      <c r="D193" s="1">
        <f>'PR-RAS'!E197</f>
        <v>3010.88</v>
      </c>
      <c r="E193" s="1">
        <v>0</v>
      </c>
      <c r="F193" s="1">
        <v>0</v>
      </c>
      <c r="G193" s="2">
        <f t="shared" si="0"/>
        <v>3384.5452800000003</v>
      </c>
      <c r="H193" s="2">
        <f t="shared" si="1"/>
        <v>0.1999999999998181</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783.81</v>
      </c>
      <c r="D194" s="1">
        <f>'PR-RAS'!E198</f>
        <v>783.81</v>
      </c>
      <c r="E194" s="1">
        <v>0</v>
      </c>
      <c r="F194" s="1">
        <v>0</v>
      </c>
      <c r="G194" s="2">
        <f t="shared" si="0"/>
        <v>453.82598999999999</v>
      </c>
      <c r="H194" s="2">
        <f t="shared" si="1"/>
        <v>0.38000000000010914</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5488.8</v>
      </c>
      <c r="D195" s="1">
        <f>'PR-RAS'!E199</f>
        <v>4869.3100000000004</v>
      </c>
      <c r="E195" s="1">
        <v>0</v>
      </c>
      <c r="F195" s="1">
        <v>0</v>
      </c>
      <c r="G195" s="2">
        <f t="shared" si="0"/>
        <v>2954.1194800000003</v>
      </c>
      <c r="H195" s="2">
        <f t="shared" si="1"/>
        <v>0.51000000000021828</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3573.79</v>
      </c>
      <c r="D197" s="1">
        <f>'PR-RAS'!E201</f>
        <v>700</v>
      </c>
      <c r="E197" s="1">
        <v>0</v>
      </c>
      <c r="F197" s="1">
        <v>0</v>
      </c>
      <c r="G197" s="2">
        <f t="shared" si="0"/>
        <v>974.86284000000001</v>
      </c>
      <c r="H197" s="2">
        <f t="shared" si="1"/>
        <v>0.21000000000003638</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34002.97</v>
      </c>
      <c r="D198" s="1">
        <f>'PR-RAS'!E202</f>
        <v>21070.639999999999</v>
      </c>
      <c r="E198" s="1">
        <v>0</v>
      </c>
      <c r="F198" s="1">
        <v>0</v>
      </c>
      <c r="G198" s="2">
        <f t="shared" si="0"/>
        <v>15000.41725</v>
      </c>
      <c r="H198" s="2">
        <f t="shared" si="1"/>
        <v>0.38999999999941792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1940.34</v>
      </c>
      <c r="D204" s="1">
        <f>'PR-RAS'!E208</f>
        <v>13266.46</v>
      </c>
      <c r="E204" s="1">
        <v>0</v>
      </c>
      <c r="F204" s="1">
        <v>0</v>
      </c>
      <c r="G204" s="2">
        <f t="shared" si="0"/>
        <v>5780.0717800000002</v>
      </c>
      <c r="H204" s="2">
        <f t="shared" si="1"/>
        <v>0.79999999999904503</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1940.34</v>
      </c>
      <c r="D207" s="1">
        <f>'PR-RAS'!E211</f>
        <v>13266.46</v>
      </c>
      <c r="E207" s="1">
        <v>0</v>
      </c>
      <c r="F207" s="1">
        <v>0</v>
      </c>
      <c r="G207" s="2">
        <f t="shared" si="0"/>
        <v>5865.4915599999995</v>
      </c>
      <c r="H207" s="2">
        <f t="shared" si="1"/>
        <v>0.79999999999904503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32062.63</v>
      </c>
      <c r="D212" s="1">
        <f>'PR-RAS'!E216</f>
        <v>7804.18</v>
      </c>
      <c r="E212" s="1">
        <v>0</v>
      </c>
      <c r="F212" s="1">
        <v>0</v>
      </c>
      <c r="G212" s="2">
        <f t="shared" si="0"/>
        <v>10058.578890000001</v>
      </c>
      <c r="H212" s="2">
        <f t="shared" si="1"/>
        <v>0.5499999999992724</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950.58</v>
      </c>
      <c r="D213" s="1">
        <f>'PR-RAS'!E217</f>
        <v>621.09</v>
      </c>
      <c r="E213" s="1">
        <v>0</v>
      </c>
      <c r="F213" s="1">
        <v>0</v>
      </c>
      <c r="G213" s="2">
        <f t="shared" si="0"/>
        <v>464.86512000000005</v>
      </c>
      <c r="H213" s="2">
        <f t="shared" si="1"/>
        <v>0.50999999999999091</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31112.05</v>
      </c>
      <c r="D216" s="1">
        <f>'PR-RAS'!E220</f>
        <v>7183.09</v>
      </c>
      <c r="E216" s="1">
        <v>0</v>
      </c>
      <c r="F216" s="1">
        <v>0</v>
      </c>
      <c r="G216" s="2">
        <f t="shared" si="0"/>
        <v>9777.8194499999991</v>
      </c>
      <c r="H216" s="2">
        <f t="shared" si="1"/>
        <v>0.13999999999941792</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148312.68</v>
      </c>
      <c r="D226" s="1">
        <f>'PR-RAS'!E230</f>
        <v>201827.3</v>
      </c>
      <c r="E226" s="1">
        <v>0</v>
      </c>
      <c r="F226" s="1">
        <v>0</v>
      </c>
      <c r="G226" s="2">
        <f t="shared" si="0"/>
        <v>124192.63800000001</v>
      </c>
      <c r="H226" s="2">
        <f t="shared" si="1"/>
        <v>0.61999999999534339</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18620.77</v>
      </c>
      <c r="D242" s="1">
        <f>'PR-RAS'!E246</f>
        <v>21806.080000000002</v>
      </c>
      <c r="E242" s="1">
        <v>0</v>
      </c>
      <c r="F242" s="1">
        <v>0</v>
      </c>
      <c r="G242" s="2">
        <f t="shared" si="0"/>
        <v>14998.136130000001</v>
      </c>
      <c r="H242" s="2">
        <f t="shared" si="1"/>
        <v>0.31000000000130967</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18620.77</v>
      </c>
      <c r="D243" s="1">
        <f>'PR-RAS'!E247</f>
        <v>21806.080000000002</v>
      </c>
      <c r="E243" s="1">
        <v>0</v>
      </c>
      <c r="F243" s="1">
        <v>0</v>
      </c>
      <c r="G243" s="2">
        <f t="shared" si="0"/>
        <v>15060.369060000001</v>
      </c>
      <c r="H243" s="2">
        <f t="shared" si="1"/>
        <v>0.31000000000130967</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129691.91</v>
      </c>
      <c r="D246" s="1">
        <f>'PR-RAS'!E250</f>
        <v>180021.22</v>
      </c>
      <c r="E246" s="1">
        <v>0</v>
      </c>
      <c r="F246" s="1">
        <v>0</v>
      </c>
      <c r="G246" s="2">
        <f t="shared" si="0"/>
        <v>119984.91574999999</v>
      </c>
      <c r="H246" s="2">
        <f t="shared" si="1"/>
        <v>0.30999999999767169</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128720.66</v>
      </c>
      <c r="D247" s="1">
        <f>'PR-RAS'!E251</f>
        <v>180021.22</v>
      </c>
      <c r="E247" s="1">
        <v>0</v>
      </c>
      <c r="F247" s="1">
        <v>0</v>
      </c>
      <c r="G247" s="2">
        <f t="shared" si="0"/>
        <v>120235.72259999999</v>
      </c>
      <c r="H247" s="2">
        <f t="shared" si="1"/>
        <v>0.55999999999767169</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971.25</v>
      </c>
      <c r="D248" s="1">
        <f>'PR-RAS'!E252</f>
        <v>0</v>
      </c>
      <c r="E248" s="1">
        <v>0</v>
      </c>
      <c r="F248" s="1">
        <v>0</v>
      </c>
      <c r="G248" s="2">
        <f t="shared" si="0"/>
        <v>239.89875000000001</v>
      </c>
      <c r="H248" s="2">
        <f t="shared" si="1"/>
        <v>0.25</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115222.04000000001</v>
      </c>
      <c r="D258" s="1">
        <f>'PR-RAS'!E262</f>
        <v>148755.60999999999</v>
      </c>
      <c r="E258" s="1">
        <v>0</v>
      </c>
      <c r="F258" s="1">
        <v>0</v>
      </c>
      <c r="G258" s="2">
        <f t="shared" si="0"/>
        <v>106072.44782</v>
      </c>
      <c r="H258" s="2">
        <f t="shared" si="1"/>
        <v>0.43000000002211891</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115222.04000000001</v>
      </c>
      <c r="D265" s="1">
        <f>'PR-RAS'!E269</f>
        <v>148755.60999999999</v>
      </c>
      <c r="E265" s="1">
        <v>0</v>
      </c>
      <c r="F265" s="1">
        <v>0</v>
      </c>
      <c r="G265" s="2">
        <f t="shared" si="0"/>
        <v>108961.58064000001</v>
      </c>
      <c r="H265" s="2">
        <f t="shared" si="1"/>
        <v>0.43000000002211891</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92285.96</v>
      </c>
      <c r="D266" s="1">
        <f>'PR-RAS'!E270</f>
        <v>122295.89</v>
      </c>
      <c r="E266" s="1">
        <v>0</v>
      </c>
      <c r="F266" s="1">
        <v>0</v>
      </c>
      <c r="G266" s="2">
        <f t="shared" si="0"/>
        <v>89272.6011</v>
      </c>
      <c r="H266" s="2">
        <f t="shared" si="1"/>
        <v>0.14999999999417923</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22936.080000000002</v>
      </c>
      <c r="D267" s="1">
        <f>'PR-RAS'!E271</f>
        <v>26459.72</v>
      </c>
      <c r="E267" s="1">
        <v>0</v>
      </c>
      <c r="F267" s="1">
        <v>0</v>
      </c>
      <c r="G267" s="2">
        <f t="shared" si="0"/>
        <v>20177.568320000002</v>
      </c>
      <c r="H267" s="2">
        <f t="shared" si="1"/>
        <v>0.36000000000058208</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177566.14</v>
      </c>
      <c r="D269" s="1">
        <f>'PR-RAS'!E273</f>
        <v>134242.9</v>
      </c>
      <c r="E269" s="1">
        <v>0</v>
      </c>
      <c r="F269" s="1">
        <v>0</v>
      </c>
      <c r="G269" s="2">
        <f t="shared" si="0"/>
        <v>119541.91992000001</v>
      </c>
      <c r="H269" s="2">
        <f t="shared" si="1"/>
        <v>0.2400000000197906</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127051.63</v>
      </c>
      <c r="D270" s="1">
        <f>'PR-RAS'!E274</f>
        <v>107403.85</v>
      </c>
      <c r="E270" s="1">
        <v>0</v>
      </c>
      <c r="F270" s="1">
        <v>0</v>
      </c>
      <c r="G270" s="2">
        <f t="shared" si="0"/>
        <v>91960.159770000013</v>
      </c>
      <c r="H270" s="2">
        <f t="shared" si="1"/>
        <v>0.51999999998952262</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124577.60000000001</v>
      </c>
      <c r="D271" s="1">
        <f>'PR-RAS'!E275</f>
        <v>107298.85</v>
      </c>
      <c r="E271" s="1">
        <v>0</v>
      </c>
      <c r="F271" s="1">
        <v>0</v>
      </c>
      <c r="G271" s="2">
        <f t="shared" si="0"/>
        <v>91577.33100000002</v>
      </c>
      <c r="H271" s="2">
        <f t="shared" si="1"/>
        <v>0.54999999998835847</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2474.0300000000002</v>
      </c>
      <c r="D272" s="1">
        <f>'PR-RAS'!E276</f>
        <v>105</v>
      </c>
      <c r="E272" s="1">
        <v>0</v>
      </c>
      <c r="F272" s="1">
        <v>0</v>
      </c>
      <c r="G272" s="2">
        <f t="shared" si="0"/>
        <v>727.37213000000008</v>
      </c>
      <c r="H272" s="2">
        <f t="shared" si="1"/>
        <v>3.0000000000200089E-2</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30000</v>
      </c>
      <c r="D274" s="1">
        <f>'PR-RAS'!E278</f>
        <v>20000</v>
      </c>
      <c r="E274" s="1">
        <v>0</v>
      </c>
      <c r="F274" s="1">
        <v>0</v>
      </c>
      <c r="G274" s="2">
        <f t="shared" si="0"/>
        <v>19110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10000</v>
      </c>
      <c r="D275" s="1">
        <f>'PR-RAS'!E279</f>
        <v>0</v>
      </c>
      <c r="E275" s="1">
        <v>0</v>
      </c>
      <c r="F275" s="1">
        <v>0</v>
      </c>
      <c r="G275" s="2">
        <f t="shared" ref="G275:G528" si="12">(B275/1000)*(C275*1+D275*2)</f>
        <v>2740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20000</v>
      </c>
      <c r="D276" s="1">
        <f>'PR-RAS'!E280</f>
        <v>20000</v>
      </c>
      <c r="E276" s="1">
        <v>0</v>
      </c>
      <c r="F276" s="1">
        <v>0</v>
      </c>
      <c r="G276" s="2">
        <f t="shared" si="12"/>
        <v>16500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20514.509999999998</v>
      </c>
      <c r="D285" s="1">
        <f>'PR-RAS'!E289</f>
        <v>6839.05</v>
      </c>
      <c r="E285" s="1">
        <v>0</v>
      </c>
      <c r="F285" s="1">
        <v>0</v>
      </c>
      <c r="G285" s="2">
        <f t="shared" si="12"/>
        <v>9710.7012399999985</v>
      </c>
      <c r="H285" s="2">
        <f t="shared" si="13"/>
        <v>0.54000000000178261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20514.509999999998</v>
      </c>
      <c r="D286" s="1">
        <f>'PR-RAS'!E290</f>
        <v>6839.05</v>
      </c>
      <c r="E286" s="1">
        <v>0</v>
      </c>
      <c r="F286" s="1">
        <v>0</v>
      </c>
      <c r="G286" s="2">
        <f t="shared" si="12"/>
        <v>9744.8938499999986</v>
      </c>
      <c r="H286" s="2">
        <f t="shared" si="13"/>
        <v>0.54000000000178261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1086435.98</v>
      </c>
      <c r="D295" s="1">
        <f>'PR-RAS'!E299</f>
        <v>1312290.6200000001</v>
      </c>
      <c r="E295" s="1">
        <v>0</v>
      </c>
      <c r="F295" s="1">
        <v>0</v>
      </c>
      <c r="G295" s="2">
        <f t="shared" si="12"/>
        <v>1091039.06268</v>
      </c>
      <c r="H295" s="2">
        <f t="shared" si="13"/>
        <v>0.39999999990686774</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520735.93999999971</v>
      </c>
      <c r="D296" s="1">
        <f>'PR-RAS'!E300</f>
        <v>342184.1100000001</v>
      </c>
      <c r="E296" s="1">
        <v>0</v>
      </c>
      <c r="F296" s="1">
        <v>0</v>
      </c>
      <c r="G296" s="2">
        <f t="shared" si="12"/>
        <v>355505.72719999996</v>
      </c>
      <c r="H296" s="2">
        <f t="shared" si="13"/>
        <v>0.17000000039115548</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2485918.88</v>
      </c>
      <c r="D298" s="1">
        <f>'PR-RAS'!E302</f>
        <v>3563717.73</v>
      </c>
      <c r="E298" s="1">
        <v>0</v>
      </c>
      <c r="F298" s="1">
        <v>0</v>
      </c>
      <c r="G298" s="2">
        <f t="shared" si="12"/>
        <v>2855166.2389799999</v>
      </c>
      <c r="H298" s="2">
        <f t="shared" si="13"/>
        <v>0.39000000013038516</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332961.03999999998</v>
      </c>
      <c r="D300" s="1">
        <f>'PR-RAS'!E304</f>
        <v>806552.36</v>
      </c>
      <c r="E300" s="1">
        <v>0</v>
      </c>
      <c r="F300" s="1">
        <v>0</v>
      </c>
      <c r="G300" s="2">
        <f t="shared" si="12"/>
        <v>581873.66223999998</v>
      </c>
      <c r="H300" s="2">
        <f t="shared" si="13"/>
        <v>0.3999999999650754</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7435.53</v>
      </c>
      <c r="D301" s="1">
        <f>'PR-RAS'!E305</f>
        <v>6113.14</v>
      </c>
      <c r="E301" s="1">
        <v>0</v>
      </c>
      <c r="F301" s="1">
        <v>0</v>
      </c>
      <c r="G301" s="2">
        <f t="shared" si="12"/>
        <v>5898.5430000000006</v>
      </c>
      <c r="H301" s="2">
        <f t="shared" si="13"/>
        <v>0.61000000000058208</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635.43000000000006</v>
      </c>
      <c r="D303" s="1">
        <f>'PR-RAS'!E308</f>
        <v>69346.19</v>
      </c>
      <c r="E303" s="1">
        <v>0</v>
      </c>
      <c r="F303" s="1">
        <v>0</v>
      </c>
      <c r="G303" s="2">
        <f t="shared" si="12"/>
        <v>42076.998619999998</v>
      </c>
      <c r="H303" s="2">
        <f t="shared" si="13"/>
        <v>0.62000000000239197</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436.35</v>
      </c>
      <c r="D304" s="1">
        <f>'PR-RAS'!E309</f>
        <v>69147.11</v>
      </c>
      <c r="E304" s="1">
        <v>0</v>
      </c>
      <c r="F304" s="1">
        <v>0</v>
      </c>
      <c r="G304" s="2">
        <f t="shared" si="12"/>
        <v>42035.362710000001</v>
      </c>
      <c r="H304" s="2">
        <f t="shared" si="13"/>
        <v>0.46000000000060481</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436.35</v>
      </c>
      <c r="D305" s="1">
        <f>'PR-RAS'!E310</f>
        <v>69147.11</v>
      </c>
      <c r="E305" s="1">
        <v>0</v>
      </c>
      <c r="F305" s="1">
        <v>0</v>
      </c>
      <c r="G305" s="2">
        <f t="shared" si="12"/>
        <v>42174.093280000001</v>
      </c>
      <c r="H305" s="2">
        <f t="shared" si="13"/>
        <v>0.46000000000060481</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436.35</v>
      </c>
      <c r="D306" s="1">
        <f>'PR-RAS'!E311</f>
        <v>69147.11</v>
      </c>
      <c r="E306" s="1">
        <v>0</v>
      </c>
      <c r="F306" s="1">
        <v>0</v>
      </c>
      <c r="G306" s="2">
        <f t="shared" si="12"/>
        <v>42312.823850000001</v>
      </c>
      <c r="H306" s="2">
        <f t="shared" si="13"/>
        <v>0.46000000000060481</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199.08</v>
      </c>
      <c r="D316" s="1">
        <f>'PR-RAS'!E321</f>
        <v>199.08</v>
      </c>
      <c r="E316" s="1">
        <v>0</v>
      </c>
      <c r="F316" s="1">
        <v>0</v>
      </c>
      <c r="G316" s="2">
        <f t="shared" si="12"/>
        <v>188.13060000000002</v>
      </c>
      <c r="H316" s="2">
        <f t="shared" si="13"/>
        <v>0.16000000000002501</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199.08</v>
      </c>
      <c r="D317" s="1">
        <f>'PR-RAS'!E322</f>
        <v>199.08</v>
      </c>
      <c r="E317" s="1">
        <v>0</v>
      </c>
      <c r="F317" s="1">
        <v>0</v>
      </c>
      <c r="G317" s="2">
        <f t="shared" si="12"/>
        <v>188.72784000000001</v>
      </c>
      <c r="H317" s="2">
        <f t="shared" si="13"/>
        <v>0.16000000000002501</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199.08</v>
      </c>
      <c r="D318" s="1">
        <f>'PR-RAS'!E323</f>
        <v>199.08</v>
      </c>
      <c r="E318" s="1">
        <v>0</v>
      </c>
      <c r="F318" s="1">
        <v>0</v>
      </c>
      <c r="G318" s="2">
        <f t="shared" si="12"/>
        <v>189.32508000000001</v>
      </c>
      <c r="H318" s="2">
        <f t="shared" si="13"/>
        <v>0.16000000000002501</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811302.96</v>
      </c>
      <c r="D355" s="1">
        <f>'PR-RAS'!E360</f>
        <v>2468852.0299999998</v>
      </c>
      <c r="E355" s="1">
        <v>0</v>
      </c>
      <c r="F355" s="1">
        <v>0</v>
      </c>
      <c r="G355" s="2">
        <f t="shared" si="12"/>
        <v>2035148.4850799998</v>
      </c>
      <c r="H355" s="2">
        <f t="shared" si="13"/>
        <v>6.9999999832361937E-2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17054.21</v>
      </c>
      <c r="D356" s="1">
        <f>'PR-RAS'!E361</f>
        <v>3500</v>
      </c>
      <c r="E356" s="1">
        <v>0</v>
      </c>
      <c r="F356" s="1">
        <v>0</v>
      </c>
      <c r="G356" s="2">
        <f t="shared" si="12"/>
        <v>8539.2445499999994</v>
      </c>
      <c r="H356" s="2">
        <f t="shared" si="13"/>
        <v>0.20999999999912689</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17054.21</v>
      </c>
      <c r="D361" s="1">
        <f>'PR-RAS'!E366</f>
        <v>3500</v>
      </c>
      <c r="E361" s="1">
        <v>0</v>
      </c>
      <c r="F361" s="1">
        <v>0</v>
      </c>
      <c r="G361" s="2">
        <f t="shared" si="12"/>
        <v>8659.5155999999988</v>
      </c>
      <c r="H361" s="2">
        <f t="shared" si="13"/>
        <v>0.20999999999912689</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17054.21</v>
      </c>
      <c r="D367" s="1">
        <f>'PR-RAS'!E372</f>
        <v>3500</v>
      </c>
      <c r="E367" s="1">
        <v>0</v>
      </c>
      <c r="F367" s="1">
        <v>0</v>
      </c>
      <c r="G367" s="2">
        <f t="shared" si="12"/>
        <v>8803.8408600000002</v>
      </c>
      <c r="H367" s="2">
        <f t="shared" si="13"/>
        <v>0.20999999999912689</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54815.47</v>
      </c>
      <c r="D368" s="1">
        <f>'PR-RAS'!E373</f>
        <v>128689.75</v>
      </c>
      <c r="E368" s="1">
        <v>0</v>
      </c>
      <c r="F368" s="1">
        <v>0</v>
      </c>
      <c r="G368" s="2">
        <f t="shared" si="12"/>
        <v>114575.55398999999</v>
      </c>
      <c r="H368" s="2">
        <f t="shared" si="13"/>
        <v>0.72000000000116415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24388.9</v>
      </c>
      <c r="D369" s="1">
        <f>'PR-RAS'!E374</f>
        <v>79758.75</v>
      </c>
      <c r="E369" s="1">
        <v>0</v>
      </c>
      <c r="F369" s="1">
        <v>0</v>
      </c>
      <c r="G369" s="2">
        <f t="shared" si="12"/>
        <v>67677.555200000003</v>
      </c>
      <c r="H369" s="2">
        <f t="shared" si="13"/>
        <v>0.34999999999854481</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24388.9</v>
      </c>
      <c r="D373" s="1">
        <f>'PR-RAS'!E378</f>
        <v>79758.75</v>
      </c>
      <c r="E373" s="1">
        <v>0</v>
      </c>
      <c r="F373" s="1">
        <v>0</v>
      </c>
      <c r="G373" s="2">
        <f t="shared" si="12"/>
        <v>68413.180800000002</v>
      </c>
      <c r="H373" s="2">
        <f t="shared" si="13"/>
        <v>0.34999999999854481</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16279.07</v>
      </c>
      <c r="D374" s="1">
        <f>'PR-RAS'!E379</f>
        <v>10306</v>
      </c>
      <c r="E374" s="1">
        <v>0</v>
      </c>
      <c r="F374" s="1">
        <v>0</v>
      </c>
      <c r="G374" s="2">
        <f t="shared" si="12"/>
        <v>13760.36911</v>
      </c>
      <c r="H374" s="2">
        <f t="shared" si="13"/>
        <v>6.9999999999708962E-2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3230.88</v>
      </c>
      <c r="D375" s="1">
        <f>'PR-RAS'!E380</f>
        <v>0</v>
      </c>
      <c r="E375" s="1">
        <v>0</v>
      </c>
      <c r="F375" s="1">
        <v>0</v>
      </c>
      <c r="G375" s="2">
        <f t="shared" si="12"/>
        <v>1208.3491200000001</v>
      </c>
      <c r="H375" s="2">
        <f t="shared" si="13"/>
        <v>0.11999999999989086</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4548.9399999999996</v>
      </c>
      <c r="D377" s="1">
        <f>'PR-RAS'!E382</f>
        <v>9100</v>
      </c>
      <c r="E377" s="1">
        <v>0</v>
      </c>
      <c r="F377" s="1">
        <v>0</v>
      </c>
      <c r="G377" s="2">
        <f t="shared" si="12"/>
        <v>8553.6014400000004</v>
      </c>
      <c r="H377" s="2">
        <f t="shared" si="13"/>
        <v>6.0000000000400178E-2</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8499.25</v>
      </c>
      <c r="D381" s="1">
        <f>'PR-RAS'!E386</f>
        <v>1206</v>
      </c>
      <c r="E381" s="1">
        <v>0</v>
      </c>
      <c r="F381" s="1">
        <v>0</v>
      </c>
      <c r="G381" s="2">
        <f t="shared" si="12"/>
        <v>4146.2749999999996</v>
      </c>
      <c r="H381" s="2">
        <f t="shared" si="13"/>
        <v>0.25</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13900</v>
      </c>
      <c r="D383" s="1">
        <f>'PR-RAS'!E388</f>
        <v>0</v>
      </c>
      <c r="E383" s="1">
        <v>0</v>
      </c>
      <c r="F383" s="1">
        <v>0</v>
      </c>
      <c r="G383" s="2">
        <f t="shared" si="12"/>
        <v>5309.8</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13900</v>
      </c>
      <c r="D384" s="1">
        <f>'PR-RAS'!E389</f>
        <v>0</v>
      </c>
      <c r="E384" s="1">
        <v>0</v>
      </c>
      <c r="F384" s="1">
        <v>0</v>
      </c>
      <c r="G384" s="2">
        <f t="shared" si="12"/>
        <v>5323.7</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247.5</v>
      </c>
      <c r="D396" s="1">
        <f>'PR-RAS'!E401</f>
        <v>38625</v>
      </c>
      <c r="E396" s="1">
        <v>0</v>
      </c>
      <c r="F396" s="1">
        <v>0</v>
      </c>
      <c r="G396" s="2">
        <f t="shared" si="12"/>
        <v>30611.512500000001</v>
      </c>
      <c r="H396" s="2">
        <f t="shared" si="13"/>
        <v>0.5</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247.5</v>
      </c>
      <c r="D398" s="1">
        <f>'PR-RAS'!E403</f>
        <v>0</v>
      </c>
      <c r="E398" s="1">
        <v>0</v>
      </c>
      <c r="F398" s="1">
        <v>0</v>
      </c>
      <c r="G398" s="2">
        <f t="shared" si="12"/>
        <v>98.257500000000007</v>
      </c>
      <c r="H398" s="2">
        <f t="shared" si="13"/>
        <v>0.5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38625</v>
      </c>
      <c r="E400" s="1">
        <v>0</v>
      </c>
      <c r="F400" s="1">
        <v>0</v>
      </c>
      <c r="G400" s="2">
        <f t="shared" si="12"/>
        <v>30822.75</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739433.28</v>
      </c>
      <c r="D407" s="1">
        <f>'PR-RAS'!E412</f>
        <v>2336662.2799999998</v>
      </c>
      <c r="E407" s="1">
        <v>0</v>
      </c>
      <c r="F407" s="1">
        <v>0</v>
      </c>
      <c r="G407" s="2">
        <f t="shared" si="12"/>
        <v>2197579.68304</v>
      </c>
      <c r="H407" s="2">
        <f t="shared" si="13"/>
        <v>0.55999999982304871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739433.28</v>
      </c>
      <c r="D408" s="1">
        <f>'PR-RAS'!E413</f>
        <v>2336662.2799999998</v>
      </c>
      <c r="E408" s="1">
        <v>0</v>
      </c>
      <c r="F408" s="1">
        <v>0</v>
      </c>
      <c r="G408" s="2">
        <f t="shared" si="12"/>
        <v>2202992.4408799997</v>
      </c>
      <c r="H408" s="2">
        <f t="shared" si="13"/>
        <v>0.55999999982304871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810667.52999999991</v>
      </c>
      <c r="D413" s="1">
        <f>'PR-RAS'!E418</f>
        <v>2399505.84</v>
      </c>
      <c r="E413" s="1">
        <v>0</v>
      </c>
      <c r="F413" s="1">
        <v>0</v>
      </c>
      <c r="G413" s="2">
        <f t="shared" si="12"/>
        <v>2311187.83452</v>
      </c>
      <c r="H413" s="2">
        <f t="shared" si="13"/>
        <v>0.63000000023748726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1931832.39</v>
      </c>
      <c r="D415" s="1">
        <f>'PR-RAS'!E420</f>
        <v>4045629.84</v>
      </c>
      <c r="E415" s="1">
        <v>0</v>
      </c>
      <c r="F415" s="1">
        <v>0</v>
      </c>
      <c r="G415" s="2">
        <f t="shared" si="12"/>
        <v>4149560.1169799999</v>
      </c>
      <c r="H415" s="2">
        <f t="shared" si="13"/>
        <v>0.55000000004656613</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5751.84</v>
      </c>
      <c r="D416" s="1">
        <f>'PR-RAS'!E421</f>
        <v>15026.44</v>
      </c>
      <c r="E416" s="1">
        <v>0</v>
      </c>
      <c r="F416" s="1">
        <v>0</v>
      </c>
      <c r="G416" s="2">
        <f t="shared" si="12"/>
        <v>14858.9588</v>
      </c>
      <c r="H416" s="2">
        <f t="shared" si="13"/>
        <v>0.6000000000003638</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1607807.3499999996</v>
      </c>
      <c r="D417" s="1">
        <f>'PR-RAS'!E422</f>
        <v>1723820.9200000002</v>
      </c>
      <c r="E417" s="1">
        <v>0</v>
      </c>
      <c r="F417" s="1">
        <v>0</v>
      </c>
      <c r="G417" s="2">
        <f t="shared" si="12"/>
        <v>2103066.8630399997</v>
      </c>
      <c r="H417" s="2">
        <f t="shared" si="13"/>
        <v>0.42999999946914613</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1897738.94</v>
      </c>
      <c r="D418" s="1">
        <f>'PR-RAS'!E423</f>
        <v>3781142.65</v>
      </c>
      <c r="E418" s="1">
        <v>0</v>
      </c>
      <c r="F418" s="1">
        <v>0</v>
      </c>
      <c r="G418" s="2">
        <f t="shared" si="12"/>
        <v>3944830.1080800002</v>
      </c>
      <c r="H418" s="2">
        <f t="shared" si="13"/>
        <v>0.41000000014901161</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289931.59000000032</v>
      </c>
      <c r="D420" s="1">
        <f>'PR-RAS'!E425</f>
        <v>2057321.7299999997</v>
      </c>
      <c r="E420" s="1">
        <v>0</v>
      </c>
      <c r="F420" s="1">
        <v>0</v>
      </c>
      <c r="G420" s="2">
        <f t="shared" si="12"/>
        <v>1845516.9459499998</v>
      </c>
      <c r="H420" s="2">
        <f t="shared" si="13"/>
        <v>0.67999999993480742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554086.49</v>
      </c>
      <c r="D421" s="1">
        <f>'PR-RAS'!E426</f>
        <v>0</v>
      </c>
      <c r="E421" s="1">
        <v>0</v>
      </c>
      <c r="F421" s="1">
        <v>0</v>
      </c>
      <c r="G421" s="2">
        <f t="shared" si="12"/>
        <v>232716.32579999999</v>
      </c>
      <c r="H421" s="2">
        <f t="shared" si="13"/>
        <v>0.48999999999068677</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481912.10999999987</v>
      </c>
      <c r="E422" s="1">
        <v>0</v>
      </c>
      <c r="F422" s="1">
        <v>0</v>
      </c>
      <c r="G422" s="2">
        <f t="shared" si="12"/>
        <v>405769.99661999987</v>
      </c>
      <c r="H422" s="2">
        <f t="shared" si="13"/>
        <v>0.10999999986961484</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338712.88</v>
      </c>
      <c r="D423" s="1">
        <f>'PR-RAS'!E428</f>
        <v>821578.79999999993</v>
      </c>
      <c r="E423" s="1">
        <v>0</v>
      </c>
      <c r="F423" s="1">
        <v>0</v>
      </c>
      <c r="G423" s="2">
        <f t="shared" si="12"/>
        <v>836349.34256000002</v>
      </c>
      <c r="H423" s="2">
        <f t="shared" si="13"/>
        <v>0.32000000006519258</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612622.66</v>
      </c>
      <c r="D424" s="1">
        <f>'PR-RAS'!E430</f>
        <v>2215817.94</v>
      </c>
      <c r="E424" s="1">
        <v>0</v>
      </c>
      <c r="F424" s="1">
        <v>0</v>
      </c>
      <c r="G424" s="2">
        <f t="shared" si="12"/>
        <v>2133721.3624200001</v>
      </c>
      <c r="H424" s="2">
        <f t="shared" si="13"/>
        <v>0.40000000002328306</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612622.66</v>
      </c>
      <c r="D485" s="1">
        <f>'PR-RAS'!E491</f>
        <v>2215817.94</v>
      </c>
      <c r="E485" s="1">
        <v>0</v>
      </c>
      <c r="F485" s="1">
        <v>0</v>
      </c>
      <c r="G485" s="2">
        <f t="shared" si="12"/>
        <v>2441421.1333599999</v>
      </c>
      <c r="H485" s="2">
        <f t="shared" si="13"/>
        <v>0.40000000002328306</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612622.66</v>
      </c>
      <c r="D496" s="1">
        <f>'PR-RAS'!E502</f>
        <v>2215817.94</v>
      </c>
      <c r="E496" s="1">
        <v>0</v>
      </c>
      <c r="F496" s="1">
        <v>0</v>
      </c>
      <c r="G496" s="2">
        <f t="shared" si="12"/>
        <v>2496907.9772999999</v>
      </c>
      <c r="H496" s="2">
        <f t="shared" si="13"/>
        <v>0.40000000002328306</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612622.66</v>
      </c>
      <c r="D499" s="1">
        <f>'PR-RAS'!E505</f>
        <v>2215817.94</v>
      </c>
      <c r="E499" s="1">
        <v>0</v>
      </c>
      <c r="F499" s="1">
        <v>0</v>
      </c>
      <c r="G499" s="2">
        <f t="shared" si="12"/>
        <v>2512040.7529199999</v>
      </c>
      <c r="H499" s="2">
        <f t="shared" si="13"/>
        <v>0.40000000002328306</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1728.54</v>
      </c>
      <c r="D529" s="1">
        <f>'PR-RAS'!E535</f>
        <v>1469.43</v>
      </c>
      <c r="E529" s="1">
        <v>0</v>
      </c>
      <c r="F529" s="1">
        <v>0</v>
      </c>
      <c r="G529" s="2">
        <f t="shared" ref="G529:G836" si="14">(B529/1000)*(C529*1+D529*2)</f>
        <v>2464.3872000000001</v>
      </c>
      <c r="H529" s="2">
        <f t="shared" ref="H529:H836" si="15">ABS(C529-ROUND(C529,0))+ABS(D529-ROUND(D529,0))</f>
        <v>0.89000000000010004</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1728.54</v>
      </c>
      <c r="D591" s="1">
        <f>'PR-RAS'!E597</f>
        <v>1469.43</v>
      </c>
      <c r="E591" s="1">
        <v>0</v>
      </c>
      <c r="F591" s="1">
        <v>0</v>
      </c>
      <c r="G591" s="2">
        <f t="shared" si="14"/>
        <v>2753.7659999999996</v>
      </c>
      <c r="H591" s="2">
        <f t="shared" si="15"/>
        <v>0.89000000000010004</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1728.54</v>
      </c>
      <c r="D603" s="1">
        <f>'PR-RAS'!E609</f>
        <v>1469.43</v>
      </c>
      <c r="E603" s="1">
        <v>0</v>
      </c>
      <c r="F603" s="1">
        <v>0</v>
      </c>
      <c r="G603" s="2">
        <f t="shared" si="14"/>
        <v>2809.7747999999997</v>
      </c>
      <c r="H603" s="2">
        <f t="shared" si="15"/>
        <v>0.89000000000010004</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1728.54</v>
      </c>
      <c r="D604" s="1">
        <f>'PR-RAS'!E610</f>
        <v>1469.43</v>
      </c>
      <c r="E604" s="1">
        <v>0</v>
      </c>
      <c r="F604" s="1">
        <v>0</v>
      </c>
      <c r="G604" s="2">
        <f t="shared" si="14"/>
        <v>2814.4421999999995</v>
      </c>
      <c r="H604" s="2">
        <f t="shared" si="15"/>
        <v>0.89000000000010004</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610894.12</v>
      </c>
      <c r="D633" s="1">
        <f>'PR-RAS'!E639</f>
        <v>2214348.5099999998</v>
      </c>
      <c r="E633" s="1">
        <v>0</v>
      </c>
      <c r="F633" s="1">
        <v>0</v>
      </c>
      <c r="G633" s="2">
        <f t="shared" si="14"/>
        <v>3185021.60048</v>
      </c>
      <c r="H633" s="2">
        <f t="shared" si="15"/>
        <v>0.61000000021886081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794064.41</v>
      </c>
      <c r="E635" s="1">
        <v>0</v>
      </c>
      <c r="F635" s="1">
        <v>0</v>
      </c>
      <c r="G635" s="2">
        <f t="shared" si="14"/>
        <v>1006873.67188</v>
      </c>
      <c r="H635" s="2">
        <f t="shared" si="15"/>
        <v>0.41000000003259629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515922.05</v>
      </c>
      <c r="D636" s="1">
        <f>'PR-RAS'!E642</f>
        <v>0</v>
      </c>
      <c r="E636" s="1">
        <v>0</v>
      </c>
      <c r="F636" s="1">
        <v>0</v>
      </c>
      <c r="G636" s="2">
        <f t="shared" si="14"/>
        <v>327610.50175</v>
      </c>
      <c r="H636" s="2">
        <f t="shared" si="15"/>
        <v>4.9999999988358468E-2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2220430.0099999998</v>
      </c>
      <c r="D637" s="1">
        <f>'PR-RAS'!E643</f>
        <v>3939638.8600000003</v>
      </c>
      <c r="E637" s="1">
        <v>0</v>
      </c>
      <c r="F637" s="1">
        <v>0</v>
      </c>
      <c r="G637" s="2">
        <f t="shared" si="14"/>
        <v>6423414.1162800007</v>
      </c>
      <c r="H637" s="2">
        <f t="shared" si="15"/>
        <v>0.14999999944120646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1899467.48</v>
      </c>
      <c r="D638" s="1">
        <f>'PR-RAS'!E644</f>
        <v>3782612.08</v>
      </c>
      <c r="E638" s="1">
        <v>0</v>
      </c>
      <c r="F638" s="1">
        <v>0</v>
      </c>
      <c r="G638" s="2">
        <f t="shared" si="14"/>
        <v>6029008.5746800005</v>
      </c>
      <c r="H638" s="2">
        <f t="shared" si="15"/>
        <v>0.56000000005587935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320962.5299999998</v>
      </c>
      <c r="D639" s="1">
        <f>'PR-RAS'!E645</f>
        <v>157026.78000000026</v>
      </c>
      <c r="E639" s="1">
        <v>0</v>
      </c>
      <c r="F639" s="1">
        <v>0</v>
      </c>
      <c r="G639" s="2">
        <f t="shared" si="14"/>
        <v>405140.26542000019</v>
      </c>
      <c r="H639" s="2">
        <f t="shared" si="15"/>
        <v>0.68999999994412065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38164.44</v>
      </c>
      <c r="D641" s="1">
        <f>'PR-RAS'!E647</f>
        <v>312152.30000000016</v>
      </c>
      <c r="E641" s="1">
        <v>0</v>
      </c>
      <c r="F641" s="1">
        <v>0</v>
      </c>
      <c r="G641" s="2">
        <f t="shared" si="14"/>
        <v>423980.1856000002</v>
      </c>
      <c r="H641" s="2">
        <f t="shared" si="15"/>
        <v>0.74000000016530976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359126.9699999998</v>
      </c>
      <c r="D643" s="1">
        <f>'PR-RAS'!E649</f>
        <v>469179.08000000042</v>
      </c>
      <c r="E643" s="1">
        <v>0</v>
      </c>
      <c r="F643" s="1">
        <v>0</v>
      </c>
      <c r="G643" s="2">
        <f t="shared" si="14"/>
        <v>832985.45346000034</v>
      </c>
      <c r="H643" s="2">
        <f t="shared" si="15"/>
        <v>0.11000000062631443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115531.94</v>
      </c>
      <c r="D646" s="1">
        <f>'PR-RAS'!E653</f>
        <v>807445.37</v>
      </c>
      <c r="E646" s="1">
        <v>0</v>
      </c>
      <c r="F646" s="1">
        <v>0</v>
      </c>
      <c r="G646" s="2">
        <f t="shared" si="14"/>
        <v>1116122.6285999999</v>
      </c>
      <c r="H646" s="2">
        <f t="shared" si="15"/>
        <v>0.42999999999301508</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1709300.2</v>
      </c>
      <c r="D647" s="1">
        <f>'PR-RAS'!E654</f>
        <v>1741290.3</v>
      </c>
      <c r="E647" s="1">
        <v>0</v>
      </c>
      <c r="F647" s="1">
        <v>0</v>
      </c>
      <c r="G647" s="2">
        <f t="shared" si="14"/>
        <v>3353954.9967999998</v>
      </c>
      <c r="H647" s="2">
        <f t="shared" si="15"/>
        <v>0.5</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1267534.83</v>
      </c>
      <c r="D648" s="1">
        <f>'PR-RAS'!E655</f>
        <v>1886491.9</v>
      </c>
      <c r="E648" s="1">
        <v>0</v>
      </c>
      <c r="F648" s="1">
        <v>0</v>
      </c>
      <c r="G648" s="2">
        <f t="shared" si="14"/>
        <v>3261215.5536099998</v>
      </c>
      <c r="H648" s="2">
        <f t="shared" si="15"/>
        <v>0.27000000001862645</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557297.30999999982</v>
      </c>
      <c r="D649" s="1">
        <f>'PR-RAS'!E656</f>
        <v>662243.77</v>
      </c>
      <c r="E649" s="1">
        <v>0</v>
      </c>
      <c r="F649" s="1">
        <v>0</v>
      </c>
      <c r="G649" s="2">
        <f t="shared" si="14"/>
        <v>1219396.5828</v>
      </c>
      <c r="H649" s="2">
        <f t="shared" si="15"/>
        <v>0.53999999980442226</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8</v>
      </c>
      <c r="D650" s="1">
        <f>'PR-RAS'!E657</f>
        <v>8</v>
      </c>
      <c r="E650" s="1">
        <v>0</v>
      </c>
      <c r="F650" s="1">
        <v>0</v>
      </c>
      <c r="G650" s="2">
        <f t="shared" si="14"/>
        <v>15.576000000000001</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7</v>
      </c>
      <c r="D652" s="1">
        <f>'PR-RAS'!E659</f>
        <v>6</v>
      </c>
      <c r="E652" s="1">
        <v>0</v>
      </c>
      <c r="F652" s="1">
        <v>0</v>
      </c>
      <c r="G652" s="2">
        <f t="shared" si="14"/>
        <v>12.369</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52846.03</v>
      </c>
      <c r="E657" s="1">
        <v>0</v>
      </c>
      <c r="F657" s="1">
        <v>0</v>
      </c>
      <c r="G657" s="2">
        <f t="shared" si="16"/>
        <v>69333.99136</v>
      </c>
      <c r="H657" s="2">
        <f t="shared" si="17"/>
        <v>2.9999999998835847E-2</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544586.76</v>
      </c>
      <c r="D662" s="1">
        <f>'PR-RAS'!E669</f>
        <v>76482</v>
      </c>
      <c r="E662" s="1">
        <v>0</v>
      </c>
      <c r="F662" s="1">
        <v>0</v>
      </c>
      <c r="G662" s="2">
        <f t="shared" si="14"/>
        <v>461081.05236000003</v>
      </c>
      <c r="H662" s="2">
        <f t="shared" si="15"/>
        <v>0.23999999999068677</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615</v>
      </c>
      <c r="D663" s="1">
        <f>'PR-RAS'!E670</f>
        <v>143499.5</v>
      </c>
      <c r="E663" s="1">
        <v>0</v>
      </c>
      <c r="F663" s="1">
        <v>0</v>
      </c>
      <c r="G663" s="2">
        <f t="shared" si="14"/>
        <v>190400.46800000002</v>
      </c>
      <c r="H663" s="2">
        <f t="shared" si="15"/>
        <v>0.5</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332000</v>
      </c>
      <c r="D666" s="1">
        <f>'PR-RAS'!E673</f>
        <v>32638.73</v>
      </c>
      <c r="E666" s="1">
        <v>0</v>
      </c>
      <c r="F666" s="1">
        <v>0</v>
      </c>
      <c r="G666" s="2">
        <f t="shared" si="14"/>
        <v>264189.51090000005</v>
      </c>
      <c r="H666" s="2">
        <f t="shared" si="15"/>
        <v>0.27000000000043656</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70000</v>
      </c>
      <c r="E667" s="1">
        <v>0</v>
      </c>
      <c r="F667" s="1">
        <v>0</v>
      </c>
      <c r="G667" s="2">
        <f t="shared" si="14"/>
        <v>93240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29453.1</v>
      </c>
      <c r="D672" s="1">
        <f>'PR-RAS'!E679</f>
        <v>0</v>
      </c>
      <c r="E672" s="1">
        <v>0</v>
      </c>
      <c r="F672" s="1">
        <v>0</v>
      </c>
      <c r="G672" s="2">
        <f t="shared" si="14"/>
        <v>19763.0301</v>
      </c>
      <c r="H672" s="2">
        <f t="shared" si="15"/>
        <v>9.9999999998544808E-2</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61497.120000000003</v>
      </c>
      <c r="D699" s="1">
        <f>'PR-RAS'!E706</f>
        <v>0</v>
      </c>
      <c r="E699" s="1">
        <v>0</v>
      </c>
      <c r="F699" s="1">
        <v>0</v>
      </c>
      <c r="G699" s="2">
        <f t="shared" si="14"/>
        <v>42924.989759999997</v>
      </c>
      <c r="H699" s="2">
        <f t="shared" si="15"/>
        <v>0.12000000000261934</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4.34</v>
      </c>
      <c r="E705" s="1">
        <v>0</v>
      </c>
      <c r="F705" s="1">
        <v>0</v>
      </c>
      <c r="G705" s="2">
        <f t="shared" si="20"/>
        <v>6.1107199999999997</v>
      </c>
      <c r="H705" s="2">
        <f t="shared" si="21"/>
        <v>0.33999999999999986</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3032.83</v>
      </c>
      <c r="D727" s="1">
        <f>'PR-RAS'!E734</f>
        <v>1187.82</v>
      </c>
      <c r="E727" s="1">
        <v>0</v>
      </c>
      <c r="F727" s="1">
        <v>0</v>
      </c>
      <c r="G727" s="2">
        <f t="shared" si="14"/>
        <v>3926.5492199999994</v>
      </c>
      <c r="H727" s="2">
        <f t="shared" si="15"/>
        <v>0.35000000000013642</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15625</v>
      </c>
      <c r="D730" s="1">
        <f>'PR-RAS'!E737</f>
        <v>91250</v>
      </c>
      <c r="E730" s="1">
        <v>0</v>
      </c>
      <c r="F730" s="1">
        <v>0</v>
      </c>
      <c r="G730" s="2">
        <f t="shared" si="14"/>
        <v>144433.125</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4221.2299999999996</v>
      </c>
      <c r="D734" s="1">
        <f>'PR-RAS'!E741</f>
        <v>2100.41</v>
      </c>
      <c r="E734" s="1">
        <v>0</v>
      </c>
      <c r="F734" s="1">
        <v>0</v>
      </c>
      <c r="G734" s="2">
        <f t="shared" si="14"/>
        <v>6173.3626499999991</v>
      </c>
      <c r="H734" s="2">
        <f t="shared" si="15"/>
        <v>0.63999999999941792</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1632</v>
      </c>
      <c r="D735" s="1">
        <f>'PR-RAS'!E742</f>
        <v>1344</v>
      </c>
      <c r="E735" s="1">
        <v>0</v>
      </c>
      <c r="F735" s="1">
        <v>0</v>
      </c>
      <c r="G735" s="2">
        <f t="shared" si="14"/>
        <v>3170.88</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1940.34</v>
      </c>
      <c r="D753" s="1">
        <f>'PR-RAS'!E760</f>
        <v>13266.46</v>
      </c>
      <c r="E753" s="1">
        <v>0</v>
      </c>
      <c r="F753" s="1">
        <v>0</v>
      </c>
      <c r="G753" s="2">
        <f t="shared" si="14"/>
        <v>21411.891519999997</v>
      </c>
      <c r="H753" s="2">
        <f t="shared" si="15"/>
        <v>0.79999999999904503</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5000</v>
      </c>
      <c r="D839" s="1">
        <f>'PR-RAS'!E846</f>
        <v>10600</v>
      </c>
      <c r="E839" s="1">
        <v>0</v>
      </c>
      <c r="F839" s="1">
        <v>0</v>
      </c>
      <c r="G839" s="2">
        <f t="shared" si="34"/>
        <v>21955.599999999999</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19908.400000000001</v>
      </c>
      <c r="D841" s="1">
        <f>'PR-RAS'!E848</f>
        <v>14700</v>
      </c>
      <c r="E841" s="1">
        <v>0</v>
      </c>
      <c r="F841" s="1">
        <v>0</v>
      </c>
      <c r="G841" s="2">
        <f t="shared" si="34"/>
        <v>41419.055999999997</v>
      </c>
      <c r="H841" s="2">
        <f t="shared" si="35"/>
        <v>0.40000000000145519</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67377.56</v>
      </c>
      <c r="D843" s="1">
        <f>'PR-RAS'!E850</f>
        <v>96995.89</v>
      </c>
      <c r="E843" s="1">
        <v>0</v>
      </c>
      <c r="F843" s="1">
        <v>0</v>
      </c>
      <c r="G843" s="2">
        <f t="shared" si="34"/>
        <v>220072.98427999998</v>
      </c>
      <c r="H843" s="2">
        <f t="shared" si="35"/>
        <v>0.55000000000291038</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14721.22</v>
      </c>
      <c r="D844" s="1">
        <f>'PR-RAS'!E851</f>
        <v>13365.38</v>
      </c>
      <c r="E844" s="1">
        <v>0</v>
      </c>
      <c r="F844" s="1">
        <v>0</v>
      </c>
      <c r="G844" s="2">
        <f t="shared" si="34"/>
        <v>34944.019139999997</v>
      </c>
      <c r="H844" s="2">
        <f t="shared" si="35"/>
        <v>0.59999999999854481</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1879.73</v>
      </c>
      <c r="E846" s="1">
        <v>0</v>
      </c>
      <c r="F846" s="1">
        <v>0</v>
      </c>
      <c r="G846" s="2">
        <f t="shared" si="34"/>
        <v>3176.7437</v>
      </c>
      <c r="H846" s="2">
        <f t="shared" si="35"/>
        <v>0.26999999999998181</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8214.86</v>
      </c>
      <c r="D848" s="1">
        <f>'PR-RAS'!E855</f>
        <v>11214.61</v>
      </c>
      <c r="E848" s="1">
        <v>0</v>
      </c>
      <c r="F848" s="1">
        <v>0</v>
      </c>
      <c r="G848" s="2">
        <f t="shared" si="34"/>
        <v>25955.535760000002</v>
      </c>
      <c r="H848" s="2">
        <f t="shared" si="35"/>
        <v>0.52999999999883585</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20514.509999999998</v>
      </c>
      <c r="D850" s="1">
        <f>'PR-RAS'!E857</f>
        <v>6839.05</v>
      </c>
      <c r="E850" s="1">
        <v>0</v>
      </c>
      <c r="F850" s="1">
        <v>0</v>
      </c>
      <c r="G850" s="2">
        <f t="shared" si="34"/>
        <v>29029.525890000001</v>
      </c>
      <c r="H850" s="2">
        <f t="shared" si="35"/>
        <v>0.54000000000178261</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612622.66</v>
      </c>
      <c r="D909" s="1">
        <f>'PR-RAS'!E916</f>
        <v>2215817.94</v>
      </c>
      <c r="E909" s="1">
        <v>0</v>
      </c>
      <c r="F909" s="1">
        <v>0</v>
      </c>
      <c r="G909" s="2">
        <f t="shared" si="34"/>
        <v>4580186.7543200003</v>
      </c>
      <c r="H909" s="2">
        <f t="shared" si="35"/>
        <v>0.40000000002328306</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1728.54</v>
      </c>
      <c r="D974" s="1">
        <f>'PR-RAS'!E981</f>
        <v>0</v>
      </c>
      <c r="E974" s="1">
        <v>0</v>
      </c>
      <c r="F974" s="1">
        <v>0</v>
      </c>
      <c r="G974" s="2">
        <f t="shared" si="34"/>
        <v>1681.86942</v>
      </c>
      <c r="H974" s="2">
        <f t="shared" si="35"/>
        <v>0.46000000000003638</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1758740.38</v>
      </c>
      <c r="D1582" s="6"/>
      <c r="E1582" s="6">
        <v>0</v>
      </c>
      <c r="F1582" s="6">
        <v>0</v>
      </c>
      <c r="G1582" s="7">
        <f t="shared" ref="G1582:G1686" si="70">B1582/1000*C1582</f>
        <v>1758.74038</v>
      </c>
      <c r="H1582" s="7">
        <f t="shared" ref="H1582:H1686" si="71">ABS(C1582-ROUND(C1582,0))</f>
        <v>0.37999999988824129</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5535191.3799999999</v>
      </c>
      <c r="D1583" s="1">
        <v>0</v>
      </c>
      <c r="E1583" s="1">
        <v>0</v>
      </c>
      <c r="F1583" s="1">
        <v>0</v>
      </c>
      <c r="G1583" s="2">
        <f t="shared" si="70"/>
        <v>11070.38276</v>
      </c>
      <c r="H1583" s="2">
        <f t="shared" si="71"/>
        <v>0.37999999988824129</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848831.55999999994</v>
      </c>
      <c r="D1585" s="1">
        <v>0</v>
      </c>
      <c r="E1585" s="1">
        <v>0</v>
      </c>
      <c r="F1585" s="1">
        <v>0</v>
      </c>
      <c r="G1585" s="2">
        <f t="shared" si="70"/>
        <v>3395.3262399999999</v>
      </c>
      <c r="H1585" s="2">
        <f t="shared" si="71"/>
        <v>0.44000000006053597</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86739.49</v>
      </c>
      <c r="D1586" s="1">
        <v>0</v>
      </c>
      <c r="E1586" s="1">
        <v>0</v>
      </c>
      <c r="F1586" s="1">
        <v>0</v>
      </c>
      <c r="G1586" s="2">
        <f t="shared" si="70"/>
        <v>433.69745000000006</v>
      </c>
      <c r="H1586" s="2">
        <f t="shared" si="71"/>
        <v>0.49000000000523869</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707623.83</v>
      </c>
      <c r="D1587" s="1">
        <v>0</v>
      </c>
      <c r="E1587" s="1">
        <v>0</v>
      </c>
      <c r="F1587" s="1">
        <v>0</v>
      </c>
      <c r="G1587" s="2">
        <f t="shared" si="70"/>
        <v>4245.74298</v>
      </c>
      <c r="H1587" s="2">
        <f t="shared" si="71"/>
        <v>0.17000000004190952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621.09</v>
      </c>
      <c r="D1588" s="1">
        <v>0</v>
      </c>
      <c r="E1588" s="1">
        <v>0</v>
      </c>
      <c r="F1588" s="1">
        <v>0</v>
      </c>
      <c r="G1588" s="2">
        <f t="shared" si="70"/>
        <v>4.3476300000000005</v>
      </c>
      <c r="H1588" s="2">
        <f t="shared" si="71"/>
        <v>9.0000000000031832E-2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47939.02</v>
      </c>
      <c r="D1591" s="1">
        <v>0</v>
      </c>
      <c r="E1591" s="1">
        <v>0</v>
      </c>
      <c r="F1591" s="1">
        <v>0</v>
      </c>
      <c r="G1591" s="2">
        <f t="shared" si="70"/>
        <v>479.39019999999999</v>
      </c>
      <c r="H1591" s="2">
        <f t="shared" si="71"/>
        <v>1.9999999996798579E-2</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680</v>
      </c>
      <c r="D1592" s="1">
        <v>0</v>
      </c>
      <c r="E1592" s="1">
        <v>0</v>
      </c>
      <c r="F1592" s="1">
        <v>0</v>
      </c>
      <c r="G1592" s="2">
        <f t="shared" si="70"/>
        <v>7.4799999999999995</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5228.13</v>
      </c>
      <c r="D1593" s="1">
        <v>0</v>
      </c>
      <c r="E1593" s="1">
        <v>0</v>
      </c>
      <c r="F1593" s="1">
        <v>0</v>
      </c>
      <c r="G1593" s="2">
        <f t="shared" si="70"/>
        <v>62.737560000000002</v>
      </c>
      <c r="H1593" s="2">
        <f t="shared" si="71"/>
        <v>0.13000000000010914</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2468852.0299999998</v>
      </c>
      <c r="D1594" s="1">
        <v>0</v>
      </c>
      <c r="E1594" s="1">
        <v>0</v>
      </c>
      <c r="F1594" s="1">
        <v>0</v>
      </c>
      <c r="G1594" s="2">
        <f t="shared" si="70"/>
        <v>32095.076389999995</v>
      </c>
      <c r="H1594" s="2">
        <f t="shared" si="71"/>
        <v>2.9999999795109034E-2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2217507.79</v>
      </c>
      <c r="D1595" s="1">
        <v>0</v>
      </c>
      <c r="E1595" s="1">
        <v>0</v>
      </c>
      <c r="F1595" s="1">
        <v>0</v>
      </c>
      <c r="G1595" s="2">
        <f t="shared" si="70"/>
        <v>31045.109060000003</v>
      </c>
      <c r="H1595" s="2">
        <f t="shared" si="71"/>
        <v>0.2099999999627471</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2217507.79</v>
      </c>
      <c r="D1599" s="1">
        <v>0</v>
      </c>
      <c r="E1599" s="1">
        <v>0</v>
      </c>
      <c r="F1599" s="1">
        <v>0</v>
      </c>
      <c r="G1599" s="2">
        <f t="shared" si="70"/>
        <v>39915.140220000001</v>
      </c>
      <c r="H1599" s="2">
        <f t="shared" si="71"/>
        <v>0.2099999999627471</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3622386.1500000004</v>
      </c>
      <c r="D1602" s="1">
        <v>0</v>
      </c>
      <c r="E1602" s="1">
        <v>0</v>
      </c>
      <c r="F1602" s="1">
        <v>0</v>
      </c>
      <c r="G1602" s="2">
        <f t="shared" si="70"/>
        <v>76070.109150000018</v>
      </c>
      <c r="H1602" s="2">
        <f t="shared" si="71"/>
        <v>0.15000000037252903</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753932.62</v>
      </c>
      <c r="D1604" s="1">
        <v>0</v>
      </c>
      <c r="E1604" s="1">
        <v>0</v>
      </c>
      <c r="F1604" s="1">
        <v>0</v>
      </c>
      <c r="G1604" s="2">
        <f t="shared" si="70"/>
        <v>17340.450259999998</v>
      </c>
      <c r="H1604" s="2">
        <f t="shared" si="71"/>
        <v>0.38000000000465661</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86739.49</v>
      </c>
      <c r="D1605" s="1">
        <v>0</v>
      </c>
      <c r="E1605" s="1">
        <v>0</v>
      </c>
      <c r="F1605" s="1">
        <v>0</v>
      </c>
      <c r="G1605" s="2">
        <f t="shared" si="70"/>
        <v>2081.7477600000002</v>
      </c>
      <c r="H1605" s="2">
        <f t="shared" si="71"/>
        <v>0.49000000000523869</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614876.92000000004</v>
      </c>
      <c r="D1606" s="1">
        <v>0</v>
      </c>
      <c r="E1606" s="1">
        <v>0</v>
      </c>
      <c r="F1606" s="1">
        <v>0</v>
      </c>
      <c r="G1606" s="2">
        <f t="shared" si="70"/>
        <v>15371.923000000003</v>
      </c>
      <c r="H1606" s="2">
        <f t="shared" si="71"/>
        <v>7.9999999958090484E-2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573.48</v>
      </c>
      <c r="D1607" s="1">
        <v>0</v>
      </c>
      <c r="E1607" s="1">
        <v>0</v>
      </c>
      <c r="F1607" s="1">
        <v>0</v>
      </c>
      <c r="G1607" s="2">
        <f t="shared" si="70"/>
        <v>14.91048</v>
      </c>
      <c r="H1607" s="2">
        <f t="shared" si="71"/>
        <v>0.48000000000001819</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44186.82</v>
      </c>
      <c r="D1610" s="1">
        <v>0</v>
      </c>
      <c r="E1610" s="1">
        <v>0</v>
      </c>
      <c r="F1610" s="1">
        <v>0</v>
      </c>
      <c r="G1610" s="2">
        <f t="shared" si="70"/>
        <v>1281.41778</v>
      </c>
      <c r="H1610" s="2">
        <f t="shared" si="71"/>
        <v>0.18000000000029104</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680</v>
      </c>
      <c r="D1611" s="1">
        <v>0</v>
      </c>
      <c r="E1611" s="1">
        <v>0</v>
      </c>
      <c r="F1611" s="1">
        <v>0</v>
      </c>
      <c r="G1611" s="2">
        <f t="shared" si="70"/>
        <v>20.399999999999999</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6875.91</v>
      </c>
      <c r="D1612" s="1">
        <v>0</v>
      </c>
      <c r="E1612" s="1">
        <v>0</v>
      </c>
      <c r="F1612" s="1">
        <v>0</v>
      </c>
      <c r="G1612" s="2">
        <f t="shared" si="70"/>
        <v>213.15321</v>
      </c>
      <c r="H1612" s="2">
        <f t="shared" si="71"/>
        <v>9.0000000000145519E-2</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2866763.68</v>
      </c>
      <c r="D1613" s="1">
        <v>0</v>
      </c>
      <c r="E1613" s="1">
        <v>0</v>
      </c>
      <c r="F1613" s="1">
        <v>0</v>
      </c>
      <c r="G1613" s="2">
        <f t="shared" si="70"/>
        <v>91736.437760000001</v>
      </c>
      <c r="H1613" s="2">
        <f t="shared" si="71"/>
        <v>0.31999999983236194</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1689.85</v>
      </c>
      <c r="D1614" s="1">
        <v>0</v>
      </c>
      <c r="E1614" s="1">
        <v>0</v>
      </c>
      <c r="F1614" s="1">
        <v>0</v>
      </c>
      <c r="G1614" s="2">
        <f t="shared" si="70"/>
        <v>55.765050000000002</v>
      </c>
      <c r="H1614" s="2">
        <f t="shared" si="71"/>
        <v>0.15000000000009095</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1689.85</v>
      </c>
      <c r="D1618" s="1">
        <v>0</v>
      </c>
      <c r="E1618" s="1">
        <v>0</v>
      </c>
      <c r="F1618" s="1">
        <v>0</v>
      </c>
      <c r="G1618" s="2">
        <f t="shared" si="70"/>
        <v>62.524449999999995</v>
      </c>
      <c r="H1618" s="2">
        <f t="shared" si="71"/>
        <v>0.15000000000009095</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3671545.6099999994</v>
      </c>
      <c r="D1621" s="1">
        <v>0</v>
      </c>
      <c r="E1621" s="1">
        <v>0</v>
      </c>
      <c r="F1621" s="1">
        <v>0</v>
      </c>
      <c r="G1621" s="2">
        <f t="shared" si="70"/>
        <v>146861.82439999998</v>
      </c>
      <c r="H1621" s="2">
        <f t="shared" si="71"/>
        <v>0.39000000059604645</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48146.85</v>
      </c>
      <c r="D1622" s="1">
        <v>0</v>
      </c>
      <c r="E1622" s="1">
        <v>0</v>
      </c>
      <c r="F1622" s="1">
        <v>0</v>
      </c>
      <c r="G1622" s="2">
        <f t="shared" si="70"/>
        <v>1974.0208500000001</v>
      </c>
      <c r="H1622" s="2">
        <f t="shared" si="71"/>
        <v>0.15000000000145519</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48146.85</v>
      </c>
      <c r="D1623" s="1">
        <v>0</v>
      </c>
      <c r="E1623" s="1">
        <v>0</v>
      </c>
      <c r="F1623" s="1">
        <v>0</v>
      </c>
      <c r="G1623" s="2">
        <f t="shared" si="70"/>
        <v>2022.1677</v>
      </c>
      <c r="H1623" s="2">
        <f t="shared" si="71"/>
        <v>0.15000000000145519</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38256.89</v>
      </c>
      <c r="D1624" s="1">
        <v>0</v>
      </c>
      <c r="E1624" s="1">
        <v>0</v>
      </c>
      <c r="F1624" s="1">
        <v>0</v>
      </c>
      <c r="G1624" s="2">
        <f t="shared" si="70"/>
        <v>1645.0462699999998</v>
      </c>
      <c r="H1624" s="2">
        <f t="shared" si="71"/>
        <v>0.11000000000058208</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9889.9599999999991</v>
      </c>
      <c r="D1626" s="1">
        <v>0</v>
      </c>
      <c r="E1626" s="1">
        <v>0</v>
      </c>
      <c r="F1626" s="1">
        <v>0</v>
      </c>
      <c r="G1626" s="2">
        <f t="shared" si="70"/>
        <v>445.04819999999995</v>
      </c>
      <c r="H1626" s="2">
        <f t="shared" si="71"/>
        <v>4.0000000000873115E-2</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3623398.7600000002</v>
      </c>
      <c r="D1681" s="1">
        <v>0</v>
      </c>
      <c r="E1681" s="1">
        <v>0</v>
      </c>
      <c r="F1681" s="1">
        <v>0</v>
      </c>
      <c r="G1681" s="2">
        <f t="shared" si="70"/>
        <v>362339.87600000005</v>
      </c>
      <c r="H1681" s="2">
        <f t="shared" si="71"/>
        <v>0.23999999975785613</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92926.95</v>
      </c>
      <c r="D1683" s="1">
        <v>0</v>
      </c>
      <c r="E1683" s="1">
        <v>0</v>
      </c>
      <c r="F1683" s="1">
        <v>0</v>
      </c>
      <c r="G1683" s="2">
        <f t="shared" si="70"/>
        <v>9478.5488999999998</v>
      </c>
      <c r="H1683" s="2">
        <f t="shared" si="71"/>
        <v>5.0000000002910383E-2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3530471.81</v>
      </c>
      <c r="D1685" s="1">
        <v>0</v>
      </c>
      <c r="E1685" s="1">
        <v>0</v>
      </c>
      <c r="F1685" s="1">
        <v>0</v>
      </c>
      <c r="G1685" s="2">
        <f>B1685/1000*C1685</f>
        <v>367169.06823999999</v>
      </c>
      <c r="H1685" s="2">
        <f>ABS(C1685-ROUND(C1685,0))</f>
        <v>0.18999999994412065</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3542</v>
      </c>
      <c r="B1" s="387"/>
      <c r="C1" s="387"/>
    </row>
    <row r="2" spans="1:16" ht="33" customHeight="1" x14ac:dyDescent="0.2">
      <c r="A2" s="388" t="s">
        <v>3543</v>
      </c>
      <c r="B2" s="389"/>
      <c r="C2" s="386"/>
      <c r="D2" s="4"/>
      <c r="E2" s="4"/>
      <c r="F2" s="4"/>
      <c r="G2" s="4"/>
      <c r="H2" s="4"/>
      <c r="I2" s="4"/>
      <c r="J2" s="4"/>
      <c r="K2" s="4"/>
      <c r="L2" s="4"/>
      <c r="M2" s="4"/>
      <c r="N2" s="4"/>
      <c r="O2" s="4"/>
      <c r="P2" s="4"/>
    </row>
    <row r="3" spans="1:16" ht="18.75" customHeight="1" x14ac:dyDescent="0.2">
      <c r="A3" s="232" t="s">
        <v>3544</v>
      </c>
      <c r="B3" s="390" t="s">
        <v>3545</v>
      </c>
      <c r="C3" s="386"/>
      <c r="D3" s="4"/>
      <c r="E3" s="4"/>
      <c r="F3" s="4"/>
      <c r="G3" s="4"/>
      <c r="H3" s="4"/>
      <c r="I3" s="4"/>
      <c r="J3" s="4"/>
      <c r="K3" s="4"/>
      <c r="L3" s="4"/>
      <c r="M3" s="4"/>
      <c r="N3" s="4"/>
      <c r="O3" s="4"/>
      <c r="P3" s="4"/>
    </row>
    <row r="4" spans="1:16" ht="37.5" hidden="1" customHeight="1" x14ac:dyDescent="0.2">
      <c r="A4" s="233" t="s">
        <v>3546</v>
      </c>
      <c r="B4" s="385" t="s">
        <v>3547</v>
      </c>
      <c r="C4" s="386"/>
      <c r="D4" s="4"/>
      <c r="E4" s="4"/>
      <c r="F4" s="4"/>
      <c r="G4" s="4"/>
      <c r="H4" s="4"/>
      <c r="I4" s="4"/>
      <c r="J4" s="4"/>
      <c r="K4" s="4"/>
      <c r="L4" s="4"/>
      <c r="M4" s="4"/>
      <c r="N4" s="4"/>
      <c r="O4" s="4"/>
      <c r="P4" s="4"/>
    </row>
    <row r="5" spans="1:16" ht="48" hidden="1" customHeight="1" x14ac:dyDescent="0.2">
      <c r="A5" s="233" t="s">
        <v>3546</v>
      </c>
      <c r="B5" s="385" t="s">
        <v>3548</v>
      </c>
      <c r="C5" s="386"/>
      <c r="D5" s="4"/>
      <c r="E5" s="4"/>
      <c r="F5" s="4"/>
      <c r="G5" s="4"/>
      <c r="H5" s="4"/>
      <c r="I5" s="4"/>
      <c r="J5" s="4"/>
      <c r="K5" s="4"/>
      <c r="L5" s="4"/>
      <c r="M5" s="4"/>
      <c r="N5" s="4"/>
      <c r="O5" s="4"/>
      <c r="P5" s="4"/>
    </row>
    <row r="6" spans="1:16" ht="59.25" hidden="1" customHeight="1" x14ac:dyDescent="0.2">
      <c r="A6" s="233" t="s">
        <v>3546</v>
      </c>
      <c r="B6" s="385" t="s">
        <v>3549</v>
      </c>
      <c r="C6" s="386"/>
      <c r="D6" s="4"/>
      <c r="E6" s="4"/>
      <c r="F6" s="4"/>
      <c r="G6" s="4"/>
      <c r="H6" s="4"/>
      <c r="I6" s="4"/>
      <c r="J6" s="4"/>
      <c r="K6" s="4"/>
      <c r="L6" s="4"/>
      <c r="M6" s="4"/>
      <c r="N6" s="4"/>
      <c r="O6" s="4"/>
      <c r="P6" s="4"/>
    </row>
    <row r="7" spans="1:16" ht="48" hidden="1" customHeight="1" x14ac:dyDescent="0.2">
      <c r="A7" s="233" t="s">
        <v>3550</v>
      </c>
      <c r="B7" s="385" t="s">
        <v>3551</v>
      </c>
      <c r="C7" s="386"/>
      <c r="D7" s="4"/>
      <c r="E7" s="4"/>
      <c r="F7" s="4"/>
      <c r="G7" s="4"/>
      <c r="H7" s="4"/>
      <c r="I7" s="4"/>
      <c r="J7" s="4"/>
      <c r="K7" s="4"/>
      <c r="L7" s="4"/>
      <c r="M7" s="4"/>
      <c r="N7" s="4"/>
      <c r="O7" s="4"/>
      <c r="P7" s="4"/>
    </row>
    <row r="8" spans="1:16" ht="41.25" hidden="1" customHeight="1" x14ac:dyDescent="0.2">
      <c r="A8" s="233" t="s">
        <v>3552</v>
      </c>
      <c r="B8" s="385" t="s">
        <v>3553</v>
      </c>
      <c r="C8" s="386"/>
      <c r="D8" s="4"/>
      <c r="E8" s="4"/>
      <c r="F8" s="4"/>
      <c r="G8" s="4"/>
      <c r="H8" s="4"/>
      <c r="I8" s="4"/>
      <c r="J8" s="4"/>
      <c r="K8" s="4"/>
      <c r="L8" s="4"/>
      <c r="M8" s="4"/>
      <c r="N8" s="4"/>
      <c r="O8" s="4"/>
      <c r="P8" s="4"/>
    </row>
    <row r="9" spans="1:16" ht="59.25" hidden="1" customHeight="1" x14ac:dyDescent="0.2">
      <c r="A9" s="233" t="s">
        <v>3554</v>
      </c>
      <c r="B9" s="385" t="s">
        <v>3555</v>
      </c>
      <c r="C9" s="386"/>
      <c r="D9" s="4"/>
      <c r="E9" s="4"/>
      <c r="F9" s="4"/>
      <c r="G9" s="4"/>
      <c r="H9" s="4"/>
      <c r="I9" s="4"/>
      <c r="J9" s="4"/>
      <c r="K9" s="4"/>
      <c r="L9" s="4"/>
      <c r="M9" s="4"/>
      <c r="N9" s="4"/>
      <c r="O9" s="4"/>
      <c r="P9" s="4"/>
    </row>
    <row r="10" spans="1:16" ht="61.5" hidden="1" customHeight="1" x14ac:dyDescent="0.2">
      <c r="A10" s="233" t="s">
        <v>3554</v>
      </c>
      <c r="B10" s="385" t="s">
        <v>3556</v>
      </c>
      <c r="C10" s="386"/>
      <c r="D10" s="4"/>
      <c r="E10" s="4"/>
      <c r="F10" s="4"/>
      <c r="G10" s="4"/>
      <c r="H10" s="4"/>
      <c r="I10" s="4"/>
      <c r="J10" s="4"/>
      <c r="K10" s="4"/>
      <c r="L10" s="4"/>
      <c r="M10" s="4"/>
      <c r="N10" s="4"/>
      <c r="O10" s="4"/>
      <c r="P10" s="4"/>
    </row>
    <row r="11" spans="1:16" ht="43.5" hidden="1" customHeight="1" x14ac:dyDescent="0.2">
      <c r="A11" s="233" t="s">
        <v>3554</v>
      </c>
      <c r="B11" s="385" t="s">
        <v>3557</v>
      </c>
      <c r="C11" s="386"/>
      <c r="D11" s="4"/>
      <c r="E11" s="4"/>
      <c r="F11" s="4"/>
      <c r="G11" s="4"/>
      <c r="H11" s="4"/>
      <c r="I11" s="4"/>
      <c r="J11" s="4"/>
      <c r="K11" s="4"/>
      <c r="L11" s="4"/>
      <c r="M11" s="4"/>
      <c r="N11" s="4"/>
      <c r="O11" s="4"/>
      <c r="P11" s="4"/>
    </row>
    <row r="12" spans="1:16" ht="27.75" hidden="1" customHeight="1" x14ac:dyDescent="0.2">
      <c r="A12" s="233" t="s">
        <v>3558</v>
      </c>
      <c r="B12" s="385" t="s">
        <v>3559</v>
      </c>
      <c r="C12" s="386"/>
      <c r="D12" s="4"/>
      <c r="E12" s="4"/>
      <c r="F12" s="4"/>
      <c r="G12" s="4"/>
      <c r="H12" s="4"/>
      <c r="I12" s="4"/>
      <c r="J12" s="4"/>
      <c r="K12" s="4"/>
      <c r="L12" s="4"/>
      <c r="M12" s="4"/>
      <c r="N12" s="4"/>
      <c r="O12" s="4"/>
      <c r="P12" s="4"/>
    </row>
    <row r="13" spans="1:16" ht="27.75" hidden="1" customHeight="1" x14ac:dyDescent="0.2">
      <c r="A13" s="233" t="s">
        <v>3560</v>
      </c>
      <c r="B13" s="385" t="s">
        <v>3561</v>
      </c>
      <c r="C13" s="386"/>
      <c r="D13" s="4"/>
      <c r="E13" s="4"/>
      <c r="F13" s="4"/>
      <c r="G13" s="4"/>
      <c r="H13" s="4"/>
      <c r="I13" s="4"/>
      <c r="J13" s="4"/>
      <c r="K13" s="4"/>
      <c r="L13" s="4"/>
      <c r="M13" s="4"/>
      <c r="N13" s="4"/>
      <c r="O13" s="4"/>
      <c r="P13" s="4"/>
    </row>
    <row r="14" spans="1:16" ht="45.75" hidden="1" customHeight="1" x14ac:dyDescent="0.2">
      <c r="A14" s="233" t="s">
        <v>3562</v>
      </c>
      <c r="B14" s="385" t="s">
        <v>3563</v>
      </c>
      <c r="C14" s="386"/>
      <c r="D14" s="4"/>
      <c r="E14" s="4"/>
      <c r="F14" s="4"/>
      <c r="G14" s="4"/>
      <c r="H14" s="4"/>
      <c r="I14" s="4"/>
      <c r="J14" s="4"/>
      <c r="K14" s="4"/>
      <c r="L14" s="4"/>
      <c r="M14" s="4"/>
      <c r="N14" s="4"/>
      <c r="O14" s="4"/>
      <c r="P14" s="4"/>
    </row>
    <row r="15" spans="1:16" ht="45.75" hidden="1" customHeight="1" x14ac:dyDescent="0.2">
      <c r="A15" s="233" t="s">
        <v>3564</v>
      </c>
      <c r="B15" s="385" t="s">
        <v>3565</v>
      </c>
      <c r="C15" s="386"/>
      <c r="D15" s="4"/>
      <c r="E15" s="4"/>
      <c r="F15" s="4"/>
      <c r="G15" s="4"/>
      <c r="H15" s="4"/>
      <c r="I15" s="4"/>
      <c r="J15" s="4"/>
      <c r="K15" s="4"/>
      <c r="L15" s="4"/>
      <c r="M15" s="4"/>
      <c r="N15" s="4"/>
      <c r="O15" s="4"/>
      <c r="P15" s="4"/>
    </row>
    <row r="16" spans="1:16" ht="51" hidden="1" customHeight="1" x14ac:dyDescent="0.2">
      <c r="A16" s="233" t="s">
        <v>3566</v>
      </c>
      <c r="B16" s="385" t="s">
        <v>3567</v>
      </c>
      <c r="C16" s="386"/>
      <c r="D16" s="4"/>
      <c r="E16" s="4"/>
      <c r="F16" s="4"/>
      <c r="G16" s="4"/>
      <c r="H16" s="4"/>
      <c r="I16" s="4"/>
      <c r="J16" s="4"/>
      <c r="K16" s="4"/>
      <c r="L16" s="4"/>
      <c r="M16" s="4"/>
      <c r="N16" s="4"/>
      <c r="O16" s="4"/>
      <c r="P16" s="4"/>
    </row>
    <row r="17" spans="1:16" ht="27.75" hidden="1" customHeight="1" x14ac:dyDescent="0.2">
      <c r="A17" s="233" t="s">
        <v>3568</v>
      </c>
      <c r="B17" s="385" t="s">
        <v>3569</v>
      </c>
      <c r="C17" s="386"/>
      <c r="D17" s="4"/>
      <c r="E17" s="4"/>
      <c r="F17" s="4"/>
      <c r="G17" s="4"/>
      <c r="H17" s="4"/>
      <c r="I17" s="4"/>
      <c r="J17" s="4"/>
      <c r="K17" s="4"/>
      <c r="L17" s="4"/>
      <c r="M17" s="4"/>
      <c r="N17" s="4"/>
      <c r="O17" s="4"/>
      <c r="P17" s="4"/>
    </row>
    <row r="18" spans="1:16" ht="27.75" hidden="1" customHeight="1" x14ac:dyDescent="0.2">
      <c r="A18" s="233" t="s">
        <v>3570</v>
      </c>
      <c r="B18" s="385" t="s">
        <v>3571</v>
      </c>
      <c r="C18" s="386"/>
      <c r="D18" s="4"/>
      <c r="E18" s="4"/>
      <c r="F18" s="4"/>
      <c r="G18" s="4"/>
      <c r="H18" s="4"/>
      <c r="I18" s="4"/>
      <c r="J18" s="4"/>
      <c r="K18" s="4"/>
      <c r="L18" s="4"/>
      <c r="M18" s="4"/>
      <c r="N18" s="4"/>
      <c r="O18" s="4"/>
      <c r="P18" s="4"/>
    </row>
    <row r="19" spans="1:16" ht="45" hidden="1" customHeight="1" x14ac:dyDescent="0.2">
      <c r="A19" s="233" t="s">
        <v>3570</v>
      </c>
      <c r="B19" s="385" t="s">
        <v>3572</v>
      </c>
      <c r="C19" s="386"/>
      <c r="D19" s="4"/>
      <c r="E19" s="4"/>
      <c r="F19" s="4"/>
      <c r="G19" s="4"/>
      <c r="H19" s="4"/>
      <c r="I19" s="4"/>
      <c r="J19" s="4"/>
      <c r="K19" s="4"/>
      <c r="L19" s="4"/>
      <c r="M19" s="4"/>
      <c r="N19" s="4"/>
      <c r="O19" s="4"/>
      <c r="P19" s="4"/>
    </row>
    <row r="20" spans="1:16" ht="45" hidden="1" customHeight="1" x14ac:dyDescent="0.2">
      <c r="A20" s="233" t="s">
        <v>3573</v>
      </c>
      <c r="B20" s="385" t="s">
        <v>3574</v>
      </c>
      <c r="C20" s="386"/>
      <c r="D20" s="4"/>
      <c r="E20" s="4"/>
      <c r="F20" s="4"/>
      <c r="G20" s="4"/>
      <c r="H20" s="4"/>
      <c r="I20" s="4"/>
      <c r="J20" s="4"/>
      <c r="K20" s="4"/>
      <c r="L20" s="4"/>
      <c r="M20" s="4"/>
      <c r="N20" s="4"/>
      <c r="O20" s="4"/>
      <c r="P20" s="4"/>
    </row>
    <row r="21" spans="1:16" ht="30" hidden="1" customHeight="1" x14ac:dyDescent="0.2">
      <c r="A21" s="233" t="s">
        <v>3575</v>
      </c>
      <c r="B21" s="385" t="s">
        <v>3576</v>
      </c>
      <c r="C21" s="386"/>
      <c r="D21" s="4"/>
      <c r="E21" s="4"/>
      <c r="F21" s="4"/>
      <c r="G21" s="4"/>
      <c r="H21" s="4"/>
      <c r="I21" s="4"/>
      <c r="J21" s="4"/>
      <c r="K21" s="4"/>
      <c r="L21" s="4"/>
      <c r="M21" s="4"/>
      <c r="N21" s="4"/>
      <c r="O21" s="4"/>
      <c r="P21" s="4"/>
    </row>
    <row r="22" spans="1:16" ht="30" hidden="1" customHeight="1" x14ac:dyDescent="0.2">
      <c r="A22" s="233" t="s">
        <v>3577</v>
      </c>
      <c r="B22" s="385" t="s">
        <v>3578</v>
      </c>
      <c r="C22" s="386"/>
      <c r="D22" s="4"/>
      <c r="E22" s="4"/>
      <c r="F22" s="4"/>
      <c r="G22" s="4"/>
      <c r="H22" s="4"/>
      <c r="I22" s="4"/>
      <c r="J22" s="4"/>
      <c r="K22" s="4"/>
      <c r="L22" s="4"/>
      <c r="M22" s="4"/>
      <c r="N22" s="4"/>
      <c r="O22" s="4"/>
      <c r="P22" s="4"/>
    </row>
    <row r="23" spans="1:16" ht="30" hidden="1" customHeight="1" x14ac:dyDescent="0.2">
      <c r="A23" s="233" t="s">
        <v>3579</v>
      </c>
      <c r="B23" s="385" t="s">
        <v>3580</v>
      </c>
      <c r="C23" s="386"/>
      <c r="D23" s="4"/>
      <c r="E23" s="4"/>
      <c r="F23" s="4"/>
      <c r="G23" s="4"/>
      <c r="H23" s="4"/>
      <c r="I23" s="4"/>
      <c r="J23" s="4"/>
      <c r="K23" s="4"/>
      <c r="L23" s="4"/>
      <c r="M23" s="4"/>
      <c r="N23" s="4"/>
      <c r="O23" s="4"/>
      <c r="P23" s="4"/>
    </row>
    <row r="24" spans="1:16" ht="30" hidden="1" customHeight="1" x14ac:dyDescent="0.2">
      <c r="A24" s="233" t="s">
        <v>3581</v>
      </c>
      <c r="B24" s="385" t="s">
        <v>3582</v>
      </c>
      <c r="C24" s="386"/>
      <c r="D24" s="4"/>
      <c r="E24" s="4"/>
      <c r="F24" s="4"/>
      <c r="G24" s="4"/>
      <c r="H24" s="4"/>
      <c r="I24" s="4"/>
      <c r="J24" s="4"/>
      <c r="K24" s="4"/>
      <c r="L24" s="4"/>
      <c r="M24" s="4"/>
      <c r="N24" s="4"/>
      <c r="O24" s="4"/>
      <c r="P24" s="4"/>
    </row>
    <row r="25" spans="1:16" ht="30" hidden="1" customHeight="1" x14ac:dyDescent="0.2">
      <c r="A25" s="233" t="s">
        <v>3583</v>
      </c>
      <c r="B25" s="385" t="s">
        <v>3584</v>
      </c>
      <c r="C25" s="386"/>
      <c r="D25" s="4"/>
      <c r="E25" s="4"/>
      <c r="F25" s="4"/>
      <c r="G25" s="4"/>
      <c r="H25" s="4"/>
      <c r="I25" s="4"/>
      <c r="J25" s="4"/>
      <c r="K25" s="4"/>
      <c r="L25" s="4"/>
      <c r="M25" s="4"/>
      <c r="N25" s="4"/>
      <c r="O25" s="4"/>
      <c r="P25" s="4"/>
    </row>
    <row r="26" spans="1:16" ht="30" hidden="1" customHeight="1" x14ac:dyDescent="0.2">
      <c r="A26" s="233" t="s">
        <v>3585</v>
      </c>
      <c r="B26" s="385" t="s">
        <v>3586</v>
      </c>
      <c r="C26" s="386"/>
      <c r="D26" s="4"/>
      <c r="E26" s="4"/>
      <c r="F26" s="4"/>
      <c r="G26" s="4"/>
      <c r="H26" s="4"/>
      <c r="I26" s="4"/>
      <c r="J26" s="4"/>
      <c r="K26" s="4"/>
      <c r="L26" s="4"/>
      <c r="M26" s="4"/>
      <c r="N26" s="4"/>
      <c r="O26" s="4"/>
      <c r="P26" s="4"/>
    </row>
    <row r="27" spans="1:16" ht="70.5" hidden="1" customHeight="1" x14ac:dyDescent="0.2">
      <c r="A27" s="233" t="s">
        <v>3587</v>
      </c>
      <c r="B27" s="385" t="s">
        <v>3588</v>
      </c>
      <c r="C27" s="386"/>
      <c r="D27" s="4"/>
      <c r="E27" s="4"/>
      <c r="F27" s="4"/>
      <c r="G27" s="4"/>
      <c r="H27" s="4"/>
      <c r="I27" s="4"/>
      <c r="J27" s="4"/>
      <c r="K27" s="4"/>
      <c r="L27" s="4"/>
      <c r="M27" s="4"/>
      <c r="N27" s="4"/>
      <c r="O27" s="4"/>
      <c r="P27" s="4"/>
    </row>
    <row r="28" spans="1:16" ht="48" hidden="1" customHeight="1" x14ac:dyDescent="0.2">
      <c r="A28" s="233" t="s">
        <v>3589</v>
      </c>
      <c r="B28" s="385" t="s">
        <v>3590</v>
      </c>
      <c r="C28" s="386"/>
      <c r="D28" s="4"/>
      <c r="E28" s="4"/>
      <c r="F28" s="4"/>
      <c r="G28" s="4"/>
      <c r="H28" s="4"/>
      <c r="I28" s="4"/>
      <c r="J28" s="4"/>
      <c r="K28" s="4"/>
      <c r="L28" s="4"/>
      <c r="M28" s="4"/>
      <c r="N28" s="4"/>
      <c r="O28" s="4"/>
      <c r="P28" s="4"/>
    </row>
    <row r="29" spans="1:16" ht="100.5" hidden="1" customHeight="1" x14ac:dyDescent="0.2">
      <c r="A29" s="233" t="s">
        <v>3591</v>
      </c>
      <c r="B29" s="385" t="s">
        <v>3592</v>
      </c>
      <c r="C29" s="386"/>
      <c r="D29" s="4"/>
      <c r="E29" s="4"/>
      <c r="F29" s="4"/>
      <c r="G29" s="4"/>
      <c r="H29" s="4"/>
      <c r="I29" s="4"/>
      <c r="J29" s="4"/>
      <c r="K29" s="4"/>
      <c r="L29" s="4"/>
      <c r="M29" s="4"/>
      <c r="N29" s="4"/>
      <c r="O29" s="4"/>
      <c r="P29" s="4"/>
    </row>
    <row r="30" spans="1:16" ht="45" hidden="1" customHeight="1" x14ac:dyDescent="0.2">
      <c r="A30" s="233" t="s">
        <v>3593</v>
      </c>
      <c r="B30" s="385" t="s">
        <v>3594</v>
      </c>
      <c r="C30" s="386"/>
      <c r="D30" s="4"/>
      <c r="E30" s="4"/>
      <c r="F30" s="4"/>
      <c r="G30" s="4"/>
      <c r="H30" s="4"/>
      <c r="I30" s="4"/>
      <c r="J30" s="4"/>
      <c r="K30" s="4"/>
      <c r="L30" s="4"/>
      <c r="M30" s="4"/>
      <c r="N30" s="4"/>
      <c r="O30" s="4"/>
      <c r="P30" s="4"/>
    </row>
    <row r="31" spans="1:16" ht="45" hidden="1" customHeight="1" x14ac:dyDescent="0.2">
      <c r="A31" s="233" t="s">
        <v>3595</v>
      </c>
      <c r="B31" s="385" t="s">
        <v>3596</v>
      </c>
      <c r="C31" s="386"/>
      <c r="D31" s="4"/>
      <c r="E31" s="4"/>
      <c r="F31" s="4"/>
      <c r="G31" s="4"/>
      <c r="H31" s="4"/>
      <c r="I31" s="4"/>
      <c r="J31" s="4"/>
      <c r="K31" s="4"/>
      <c r="L31" s="4"/>
      <c r="M31" s="4"/>
      <c r="N31" s="4"/>
      <c r="O31" s="4"/>
      <c r="P31" s="4"/>
    </row>
    <row r="32" spans="1:16" ht="45" hidden="1" customHeight="1" x14ac:dyDescent="0.2">
      <c r="A32" s="233" t="s">
        <v>3597</v>
      </c>
      <c r="B32" s="385" t="s">
        <v>3598</v>
      </c>
      <c r="C32" s="386"/>
      <c r="D32" s="4"/>
      <c r="E32" s="4"/>
      <c r="F32" s="4"/>
      <c r="G32" s="4"/>
      <c r="H32" s="4"/>
      <c r="I32" s="4"/>
      <c r="J32" s="4"/>
      <c r="K32" s="4"/>
      <c r="L32" s="4"/>
      <c r="M32" s="4"/>
      <c r="N32" s="4"/>
      <c r="O32" s="4"/>
      <c r="P32" s="4"/>
    </row>
    <row r="33" spans="1:16" ht="72" hidden="1" customHeight="1" x14ac:dyDescent="0.2">
      <c r="A33" s="233" t="s">
        <v>3599</v>
      </c>
      <c r="B33" s="385" t="s">
        <v>3600</v>
      </c>
      <c r="C33" s="386"/>
      <c r="D33" s="4"/>
      <c r="E33" s="4"/>
      <c r="F33" s="4"/>
      <c r="G33" s="4"/>
      <c r="H33" s="4"/>
      <c r="I33" s="4"/>
      <c r="J33" s="4"/>
      <c r="K33" s="4"/>
      <c r="L33" s="4"/>
      <c r="M33" s="4"/>
      <c r="N33" s="4"/>
      <c r="O33" s="4"/>
      <c r="P33" s="4"/>
    </row>
    <row r="34" spans="1:16" ht="79.5" hidden="1" customHeight="1" x14ac:dyDescent="0.2">
      <c r="A34" s="233" t="s">
        <v>3601</v>
      </c>
      <c r="B34" s="385" t="s">
        <v>3602</v>
      </c>
      <c r="C34" s="386"/>
      <c r="D34" s="4"/>
      <c r="E34" s="4"/>
      <c r="F34" s="4"/>
      <c r="G34" s="4"/>
      <c r="H34" s="4"/>
      <c r="I34" s="4"/>
      <c r="J34" s="4"/>
      <c r="K34" s="4"/>
      <c r="L34" s="4"/>
      <c r="M34" s="4"/>
      <c r="N34" s="4"/>
      <c r="O34" s="4"/>
      <c r="P34" s="4"/>
    </row>
    <row r="35" spans="1:16" ht="70.5" hidden="1" customHeight="1" x14ac:dyDescent="0.2">
      <c r="A35" s="233" t="s">
        <v>3603</v>
      </c>
      <c r="B35" s="385" t="s">
        <v>3604</v>
      </c>
      <c r="C35" s="386"/>
      <c r="D35" s="4"/>
      <c r="E35" s="4"/>
      <c r="F35" s="4"/>
      <c r="G35" s="4"/>
      <c r="H35" s="4"/>
      <c r="I35" s="4"/>
      <c r="J35" s="4"/>
      <c r="K35" s="4"/>
      <c r="L35" s="4"/>
      <c r="M35" s="4"/>
      <c r="N35" s="4"/>
      <c r="O35" s="4"/>
      <c r="P35" s="4"/>
    </row>
    <row r="36" spans="1:16" ht="45.75" hidden="1" customHeight="1" x14ac:dyDescent="0.2">
      <c r="A36" s="233" t="s">
        <v>3605</v>
      </c>
      <c r="B36" s="385" t="s">
        <v>3606</v>
      </c>
      <c r="C36" s="386"/>
      <c r="D36" s="4"/>
      <c r="E36" s="4"/>
      <c r="F36" s="4"/>
      <c r="G36" s="4"/>
      <c r="H36" s="4"/>
      <c r="I36" s="4"/>
      <c r="J36" s="4"/>
      <c r="K36" s="4"/>
      <c r="L36" s="4"/>
      <c r="M36" s="4"/>
      <c r="N36" s="4"/>
      <c r="O36" s="4"/>
      <c r="P36" s="4"/>
    </row>
    <row r="37" spans="1:16" ht="54.75" hidden="1" customHeight="1" x14ac:dyDescent="0.2">
      <c r="A37" s="233" t="s">
        <v>3607</v>
      </c>
      <c r="B37" s="385" t="s">
        <v>3608</v>
      </c>
      <c r="C37" s="386"/>
      <c r="D37" s="4"/>
      <c r="E37" s="4"/>
      <c r="F37" s="4"/>
      <c r="G37" s="4"/>
      <c r="H37" s="4"/>
      <c r="I37" s="4"/>
      <c r="J37" s="4"/>
      <c r="K37" s="4"/>
      <c r="L37" s="4"/>
      <c r="M37" s="4"/>
      <c r="N37" s="4"/>
      <c r="O37" s="4"/>
      <c r="P37" s="4"/>
    </row>
    <row r="38" spans="1:16" ht="37.5" hidden="1" customHeight="1" x14ac:dyDescent="0.2">
      <c r="A38" s="233" t="s">
        <v>3609</v>
      </c>
      <c r="B38" s="385" t="s">
        <v>3610</v>
      </c>
      <c r="C38" s="386"/>
      <c r="D38" s="4"/>
      <c r="E38" s="4"/>
      <c r="F38" s="4"/>
      <c r="G38" s="4"/>
      <c r="H38" s="4"/>
      <c r="I38" s="4"/>
      <c r="J38" s="4"/>
      <c r="K38" s="4"/>
      <c r="L38" s="4"/>
      <c r="M38" s="4"/>
      <c r="N38" s="4"/>
      <c r="O38" s="4"/>
      <c r="P38" s="4"/>
    </row>
    <row r="39" spans="1:16" ht="61.5" hidden="1" customHeight="1" x14ac:dyDescent="0.2">
      <c r="A39" s="233" t="s">
        <v>3611</v>
      </c>
      <c r="B39" s="385" t="s">
        <v>3612</v>
      </c>
      <c r="C39" s="386"/>
      <c r="D39" s="4"/>
      <c r="E39" s="4"/>
      <c r="F39" s="4"/>
      <c r="G39" s="4"/>
      <c r="H39" s="4"/>
      <c r="I39" s="4"/>
      <c r="J39" s="4"/>
      <c r="K39" s="4"/>
      <c r="L39" s="4"/>
      <c r="M39" s="4"/>
      <c r="N39" s="4"/>
      <c r="O39" s="4"/>
      <c r="P39" s="4"/>
    </row>
    <row r="40" spans="1:16" ht="53.25" hidden="1" customHeight="1" x14ac:dyDescent="0.2">
      <c r="A40" s="233" t="s">
        <v>3613</v>
      </c>
      <c r="B40" s="385" t="s">
        <v>3614</v>
      </c>
      <c r="C40" s="386"/>
      <c r="D40" s="4"/>
      <c r="E40" s="4"/>
      <c r="F40" s="4"/>
      <c r="G40" s="4"/>
      <c r="H40" s="4"/>
      <c r="I40" s="4"/>
      <c r="J40" s="4"/>
      <c r="K40" s="4"/>
      <c r="L40" s="4"/>
      <c r="M40" s="4"/>
      <c r="N40" s="4"/>
      <c r="O40" s="4"/>
      <c r="P40" s="4"/>
    </row>
    <row r="41" spans="1:16" ht="73.5" hidden="1" customHeight="1" x14ac:dyDescent="0.2">
      <c r="A41" s="233" t="s">
        <v>3615</v>
      </c>
      <c r="B41" s="385" t="s">
        <v>3616</v>
      </c>
      <c r="C41" s="386"/>
      <c r="D41" s="4"/>
      <c r="E41" s="4"/>
      <c r="F41" s="4"/>
      <c r="G41" s="4"/>
      <c r="H41" s="4"/>
      <c r="I41" s="4"/>
      <c r="J41" s="4"/>
      <c r="K41" s="4"/>
      <c r="L41" s="4"/>
      <c r="M41" s="4"/>
      <c r="N41" s="4"/>
      <c r="O41" s="4"/>
      <c r="P41" s="4"/>
    </row>
    <row r="42" spans="1:16" ht="57.75" hidden="1" customHeight="1" x14ac:dyDescent="0.2">
      <c r="A42" s="233" t="s">
        <v>3617</v>
      </c>
      <c r="B42" s="385" t="s">
        <v>3618</v>
      </c>
      <c r="C42" s="386"/>
      <c r="D42" s="4"/>
      <c r="E42" s="4"/>
      <c r="F42" s="4"/>
      <c r="G42" s="4"/>
      <c r="H42" s="4"/>
      <c r="I42" s="4"/>
      <c r="J42" s="4"/>
      <c r="K42" s="4"/>
      <c r="L42" s="4"/>
      <c r="M42" s="4"/>
      <c r="N42" s="4"/>
      <c r="O42" s="4"/>
      <c r="P42" s="4"/>
    </row>
    <row r="43" spans="1:16" ht="84" hidden="1" customHeight="1" x14ac:dyDescent="0.2">
      <c r="A43" s="233" t="s">
        <v>3619</v>
      </c>
      <c r="B43" s="385" t="s">
        <v>3620</v>
      </c>
      <c r="C43" s="386"/>
      <c r="D43" s="4"/>
      <c r="E43" s="4"/>
      <c r="F43" s="4"/>
      <c r="G43" s="4"/>
      <c r="H43" s="4"/>
      <c r="I43" s="4"/>
      <c r="J43" s="4"/>
      <c r="K43" s="4"/>
      <c r="L43" s="4"/>
      <c r="M43" s="4"/>
      <c r="N43" s="4"/>
      <c r="O43" s="4"/>
      <c r="P43" s="4"/>
    </row>
    <row r="44" spans="1:16" ht="48" hidden="1" customHeight="1" x14ac:dyDescent="0.2">
      <c r="A44" s="233" t="s">
        <v>3621</v>
      </c>
      <c r="B44" s="385" t="s">
        <v>3622</v>
      </c>
      <c r="C44" s="386"/>
      <c r="D44" s="4"/>
      <c r="E44" s="4"/>
      <c r="F44" s="4"/>
      <c r="G44" s="4"/>
      <c r="H44" s="4"/>
      <c r="I44" s="4"/>
      <c r="J44" s="4"/>
      <c r="K44" s="4"/>
      <c r="L44" s="4"/>
      <c r="M44" s="4"/>
      <c r="N44" s="4"/>
      <c r="O44" s="4"/>
      <c r="P44" s="4"/>
    </row>
    <row r="45" spans="1:16" ht="57" hidden="1" customHeight="1" x14ac:dyDescent="0.2">
      <c r="A45" s="233" t="s">
        <v>3623</v>
      </c>
      <c r="B45" s="385" t="s">
        <v>3624</v>
      </c>
      <c r="C45" s="386"/>
      <c r="D45" s="4"/>
      <c r="E45" s="4"/>
      <c r="F45" s="4"/>
      <c r="G45" s="4"/>
      <c r="H45" s="4"/>
      <c r="I45" s="4"/>
      <c r="J45" s="4"/>
      <c r="K45" s="4"/>
      <c r="L45" s="4"/>
      <c r="M45" s="4"/>
      <c r="N45" s="4"/>
      <c r="O45" s="4"/>
      <c r="P45" s="4"/>
    </row>
    <row r="46" spans="1:16" ht="73.5" hidden="1" customHeight="1" x14ac:dyDescent="0.2">
      <c r="A46" s="233" t="s">
        <v>3625</v>
      </c>
      <c r="B46" s="396" t="s">
        <v>3626</v>
      </c>
      <c r="C46" s="386"/>
      <c r="D46" s="4"/>
      <c r="E46" s="4"/>
      <c r="F46" s="4"/>
      <c r="G46" s="4"/>
      <c r="H46" s="4"/>
      <c r="I46" s="4"/>
      <c r="J46" s="4"/>
      <c r="K46" s="4"/>
      <c r="L46" s="4"/>
      <c r="M46" s="4"/>
      <c r="N46" s="4"/>
      <c r="O46" s="4"/>
      <c r="P46" s="4"/>
    </row>
    <row r="47" spans="1:16" ht="66" hidden="1" customHeight="1" x14ac:dyDescent="0.2">
      <c r="A47" s="38" t="s">
        <v>3627</v>
      </c>
      <c r="B47" s="397" t="s">
        <v>3628</v>
      </c>
      <c r="C47" s="397"/>
      <c r="D47" s="4"/>
      <c r="E47" s="4"/>
      <c r="F47" s="4"/>
      <c r="G47" s="4"/>
      <c r="H47" s="4"/>
      <c r="I47" s="4"/>
      <c r="J47" s="4"/>
      <c r="K47" s="4"/>
      <c r="L47" s="4"/>
      <c r="M47" s="4"/>
      <c r="N47" s="4"/>
      <c r="O47" s="4"/>
      <c r="P47" s="4"/>
    </row>
    <row r="48" spans="1:16" ht="123.75" customHeight="1" x14ac:dyDescent="0.2">
      <c r="A48" s="201" t="s">
        <v>3629</v>
      </c>
      <c r="B48" s="395" t="s">
        <v>3630</v>
      </c>
      <c r="C48" s="394"/>
      <c r="D48" s="4"/>
      <c r="E48" s="4"/>
      <c r="F48" s="4"/>
      <c r="G48" s="4"/>
      <c r="H48" s="4"/>
      <c r="I48" s="4"/>
      <c r="J48" s="4"/>
      <c r="K48" s="4"/>
      <c r="L48" s="4"/>
      <c r="M48" s="4"/>
      <c r="N48" s="4"/>
      <c r="O48" s="4"/>
      <c r="P48" s="4"/>
    </row>
    <row r="49" spans="1:16" ht="34.5" customHeight="1" x14ac:dyDescent="0.2">
      <c r="A49" s="201" t="s">
        <v>3631</v>
      </c>
      <c r="B49" s="393" t="s">
        <v>3632</v>
      </c>
      <c r="C49" s="394"/>
      <c r="D49" s="4"/>
      <c r="E49" s="4"/>
      <c r="F49" s="4"/>
      <c r="G49" s="4"/>
      <c r="H49" s="4"/>
      <c r="I49" s="4"/>
      <c r="J49" s="4"/>
      <c r="K49" s="4"/>
      <c r="L49" s="4"/>
      <c r="M49" s="4"/>
      <c r="N49" s="4"/>
      <c r="O49" s="4"/>
      <c r="P49" s="4"/>
    </row>
    <row r="50" spans="1:16" ht="34.5" customHeight="1" x14ac:dyDescent="0.2">
      <c r="A50" s="201" t="s">
        <v>3633</v>
      </c>
      <c r="B50" s="393" t="s">
        <v>3634</v>
      </c>
      <c r="C50" s="394"/>
      <c r="D50" s="4"/>
      <c r="E50" s="4"/>
      <c r="F50" s="4"/>
      <c r="G50" s="4"/>
      <c r="H50" s="4"/>
      <c r="I50" s="4"/>
      <c r="J50" s="4"/>
      <c r="K50" s="4"/>
      <c r="L50" s="4"/>
      <c r="M50" s="4"/>
      <c r="N50" s="4"/>
      <c r="O50" s="4"/>
      <c r="P50" s="4"/>
    </row>
    <row r="51" spans="1:16" ht="31.5" customHeight="1" x14ac:dyDescent="0.2">
      <c r="A51" s="234" t="s">
        <v>3635</v>
      </c>
      <c r="B51" s="385" t="s">
        <v>3636</v>
      </c>
      <c r="C51" s="386"/>
      <c r="D51" s="4"/>
      <c r="E51" s="4"/>
      <c r="F51" s="4"/>
      <c r="G51" s="4"/>
      <c r="H51" s="4"/>
      <c r="I51" s="4"/>
      <c r="J51" s="4"/>
      <c r="K51" s="4"/>
      <c r="L51" s="4"/>
      <c r="M51" s="4"/>
      <c r="N51" s="4"/>
      <c r="O51" s="4"/>
      <c r="P51" s="4"/>
    </row>
    <row r="52" spans="1:16" ht="31.5" customHeight="1" x14ac:dyDescent="0.2">
      <c r="A52" s="234" t="s">
        <v>3637</v>
      </c>
      <c r="B52" s="385" t="s">
        <v>3638</v>
      </c>
      <c r="C52" s="386"/>
      <c r="D52" s="4"/>
      <c r="E52" s="4"/>
      <c r="F52" s="4"/>
      <c r="G52" s="4"/>
      <c r="H52" s="4"/>
      <c r="I52" s="4"/>
      <c r="J52" s="4"/>
      <c r="K52" s="4"/>
      <c r="L52" s="4"/>
      <c r="M52" s="4"/>
      <c r="N52" s="4"/>
      <c r="O52" s="4"/>
      <c r="P52" s="4"/>
    </row>
    <row r="53" spans="1:16" ht="31.5" customHeight="1" x14ac:dyDescent="0.2">
      <c r="A53" s="234" t="s">
        <v>3639</v>
      </c>
      <c r="B53" s="398" t="s">
        <v>3640</v>
      </c>
      <c r="C53" s="399"/>
      <c r="D53" s="4"/>
      <c r="E53" s="4"/>
      <c r="F53" s="4"/>
      <c r="G53" s="4"/>
      <c r="H53" s="4"/>
      <c r="I53" s="4"/>
      <c r="J53" s="4"/>
      <c r="K53" s="4"/>
      <c r="L53" s="4"/>
      <c r="M53" s="4"/>
      <c r="N53" s="4"/>
      <c r="O53" s="4"/>
      <c r="P53" s="4"/>
    </row>
    <row r="54" spans="1:16" ht="31.5" customHeight="1" x14ac:dyDescent="0.2">
      <c r="A54" s="234" t="s">
        <v>3641</v>
      </c>
      <c r="B54" s="398" t="s">
        <v>3642</v>
      </c>
      <c r="C54" s="399"/>
      <c r="D54" s="4"/>
      <c r="E54" s="4"/>
      <c r="F54" s="4"/>
      <c r="G54" s="4"/>
      <c r="H54" s="4"/>
      <c r="I54" s="4"/>
      <c r="J54" s="4"/>
      <c r="K54" s="4"/>
      <c r="L54" s="4"/>
      <c r="M54" s="4"/>
      <c r="N54" s="4"/>
      <c r="O54" s="4"/>
      <c r="P54" s="4"/>
    </row>
    <row r="55" spans="1:16" ht="54.6" customHeight="1" x14ac:dyDescent="0.2">
      <c r="A55" s="234" t="s">
        <v>3643</v>
      </c>
      <c r="B55" s="398" t="s">
        <v>3644</v>
      </c>
      <c r="C55" s="399"/>
      <c r="D55" s="4"/>
      <c r="E55" s="4"/>
      <c r="F55" s="4"/>
      <c r="G55" s="4"/>
      <c r="H55" s="4"/>
      <c r="I55" s="4"/>
      <c r="J55" s="4"/>
      <c r="K55" s="4"/>
      <c r="L55" s="4"/>
      <c r="M55" s="4"/>
      <c r="N55" s="4"/>
      <c r="O55" s="4"/>
      <c r="P55" s="4"/>
    </row>
    <row r="56" spans="1:16" ht="54.6" customHeight="1" x14ac:dyDescent="0.2">
      <c r="A56" s="234" t="s">
        <v>3645</v>
      </c>
      <c r="B56" s="398" t="s">
        <v>3646</v>
      </c>
      <c r="C56" s="399"/>
      <c r="D56" s="4"/>
      <c r="E56" s="4"/>
      <c r="F56" s="4"/>
      <c r="G56" s="4"/>
      <c r="H56" s="4"/>
      <c r="I56" s="4"/>
      <c r="J56" s="4"/>
      <c r="K56" s="4"/>
      <c r="L56" s="4"/>
      <c r="M56" s="4"/>
      <c r="N56" s="4"/>
      <c r="O56" s="4"/>
      <c r="P56" s="4"/>
    </row>
    <row r="57" spans="1:16" ht="54" customHeight="1" x14ac:dyDescent="0.2">
      <c r="A57" s="234" t="s">
        <v>3647</v>
      </c>
      <c r="B57" s="398" t="s">
        <v>3648</v>
      </c>
      <c r="C57" s="399"/>
      <c r="D57" s="4"/>
      <c r="E57" s="4"/>
      <c r="F57" s="4"/>
      <c r="G57" s="4"/>
      <c r="H57" s="4"/>
      <c r="I57" s="4"/>
      <c r="J57" s="4"/>
      <c r="K57" s="4"/>
      <c r="L57" s="4"/>
      <c r="M57" s="4"/>
      <c r="N57" s="4"/>
      <c r="O57" s="4"/>
      <c r="P57" s="4"/>
    </row>
    <row r="58" spans="1:16" ht="31.15" customHeight="1" x14ac:dyDescent="0.2">
      <c r="A58" s="293" t="s">
        <v>3649</v>
      </c>
      <c r="B58" s="391" t="s">
        <v>3650</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25992</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1607171.9199999997</v>
      </c>
      <c r="I16" s="298">
        <f>'PR-RAS'!E6</f>
        <v>1654474.7300000002</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1086435.98</v>
      </c>
      <c r="I17" s="298">
        <f>'PR-RAS'!E152</f>
        <v>1312290.6200000001</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359126.9699999998</v>
      </c>
      <c r="I18" s="298">
        <f>'PR-RAS'!E649</f>
        <v>469179.08000000042</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1758740.38</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3671545.6099999994</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48146.85</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3623398.7600000002</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84" zoomScaleNormal="100" workbookViewId="0">
      <selection activeCell="E713" sqref="E713"/>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1607171.9199999997</v>
      </c>
      <c r="E6" s="59">
        <f>E7+E43+E49+E82+E106+E125+E134+E140</f>
        <v>1654474.7300000002</v>
      </c>
      <c r="F6" s="44">
        <f t="shared" ref="F6:F132" si="0">IF(D6&lt;&gt;0,IF(E6/D6&gt;=100,"&gt;&gt;100",E6/D6*100),"-")</f>
        <v>102.94323273144298</v>
      </c>
    </row>
    <row r="7" spans="1:24" ht="12.75" customHeight="1" x14ac:dyDescent="0.2">
      <c r="A7" s="62">
        <v>61</v>
      </c>
      <c r="B7" s="228" t="s">
        <v>65</v>
      </c>
      <c r="C7" s="267" t="s">
        <v>66</v>
      </c>
      <c r="D7" s="59">
        <f>D8+D17+D23+D29+D36+D39</f>
        <v>562555.43999999994</v>
      </c>
      <c r="E7" s="59">
        <f>E8+E17+E23+E29+E36+E39</f>
        <v>730135.25</v>
      </c>
      <c r="F7" s="44">
        <f t="shared" si="0"/>
        <v>129.78903021540421</v>
      </c>
    </row>
    <row r="8" spans="1:24" ht="12.75" customHeight="1" x14ac:dyDescent="0.2">
      <c r="A8" s="62">
        <v>611</v>
      </c>
      <c r="B8" s="228" t="s">
        <v>67</v>
      </c>
      <c r="C8" s="267" t="s">
        <v>68</v>
      </c>
      <c r="D8" s="59">
        <f>SUM(D9:D14)-D15-D16</f>
        <v>538394.75</v>
      </c>
      <c r="E8" s="59">
        <f>SUM(E9:E14)-E15-E16</f>
        <v>665206.6</v>
      </c>
      <c r="F8" s="44">
        <f t="shared" si="0"/>
        <v>123.55369364207209</v>
      </c>
    </row>
    <row r="9" spans="1:24" ht="12.75" customHeight="1" x14ac:dyDescent="0.2">
      <c r="A9" s="62">
        <v>6111</v>
      </c>
      <c r="B9" s="64" t="s">
        <v>69</v>
      </c>
      <c r="C9" s="267" t="s">
        <v>70</v>
      </c>
      <c r="D9" s="193">
        <v>538394.75</v>
      </c>
      <c r="E9" s="193">
        <v>665206.6</v>
      </c>
      <c r="F9" s="44">
        <f t="shared" si="0"/>
        <v>123.55369364207209</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13483.73</v>
      </c>
      <c r="E23" s="59">
        <f t="shared" si="2"/>
        <v>53297.15</v>
      </c>
      <c r="F23" s="44">
        <f t="shared" si="0"/>
        <v>395.27007734506697</v>
      </c>
    </row>
    <row r="24" spans="1:6" ht="12.75" customHeight="1" x14ac:dyDescent="0.2">
      <c r="A24" s="62">
        <v>6131</v>
      </c>
      <c r="B24" s="64" t="s">
        <v>99</v>
      </c>
      <c r="C24" s="267" t="s">
        <v>100</v>
      </c>
      <c r="D24" s="193">
        <v>301.98</v>
      </c>
      <c r="E24" s="193">
        <v>451.12</v>
      </c>
      <c r="F24" s="44">
        <f t="shared" si="0"/>
        <v>149.38737664746009</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13181.75</v>
      </c>
      <c r="E27" s="193">
        <v>52846.03</v>
      </c>
      <c r="F27" s="44">
        <f t="shared" si="0"/>
        <v>400.90299087753903</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10676.96</v>
      </c>
      <c r="E29" s="59">
        <f>SUM(E30:E35)</f>
        <v>11631.5</v>
      </c>
      <c r="F29" s="44">
        <f t="shared" si="0"/>
        <v>108.9401852212615</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10676.96</v>
      </c>
      <c r="E31" s="193">
        <v>11631.5</v>
      </c>
      <c r="F31" s="44">
        <f t="shared" si="0"/>
        <v>108.9401852212615</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968151.98</v>
      </c>
      <c r="E49" s="59">
        <f>E50+E53+E58+E61+E64+E68+E71+E74+E77</f>
        <v>822396.71</v>
      </c>
      <c r="F49" s="44">
        <f t="shared" si="0"/>
        <v>84.945001093733239</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877201.76</v>
      </c>
      <c r="E58" s="59">
        <f t="shared" si="9"/>
        <v>322620.23</v>
      </c>
      <c r="F58" s="44">
        <f t="shared" si="0"/>
        <v>36.778338201236622</v>
      </c>
    </row>
    <row r="59" spans="1:6" ht="24" x14ac:dyDescent="0.2">
      <c r="A59" s="62">
        <v>6331</v>
      </c>
      <c r="B59" s="64" t="s">
        <v>169</v>
      </c>
      <c r="C59" s="267" t="s">
        <v>170</v>
      </c>
      <c r="D59" s="193">
        <v>545201.76</v>
      </c>
      <c r="E59" s="193">
        <v>219981.5</v>
      </c>
      <c r="F59" s="44">
        <f t="shared" si="0"/>
        <v>40.348640840777918</v>
      </c>
    </row>
    <row r="60" spans="1:6" ht="24" x14ac:dyDescent="0.2">
      <c r="A60" s="62">
        <v>6332</v>
      </c>
      <c r="B60" s="64" t="s">
        <v>171</v>
      </c>
      <c r="C60" s="267" t="s">
        <v>172</v>
      </c>
      <c r="D60" s="193">
        <v>332000</v>
      </c>
      <c r="E60" s="193">
        <v>102638.73</v>
      </c>
      <c r="F60" s="44">
        <f t="shared" si="0"/>
        <v>30.915280120481924</v>
      </c>
    </row>
    <row r="61" spans="1:6" ht="12.75" customHeight="1" x14ac:dyDescent="0.2">
      <c r="A61" s="62">
        <v>634</v>
      </c>
      <c r="B61" s="64" t="s">
        <v>173</v>
      </c>
      <c r="C61" s="267" t="s">
        <v>174</v>
      </c>
      <c r="D61" s="59">
        <f t="shared" ref="D61:E61" si="10">SUM(D62:D63)</f>
        <v>29453.1</v>
      </c>
      <c r="E61" s="59">
        <f t="shared" si="10"/>
        <v>0</v>
      </c>
      <c r="F61" s="44">
        <f t="shared" si="0"/>
        <v>0</v>
      </c>
    </row>
    <row r="62" spans="1:6" ht="12.75" customHeight="1" x14ac:dyDescent="0.2">
      <c r="A62" s="62">
        <v>6341</v>
      </c>
      <c r="B62" s="64" t="s">
        <v>175</v>
      </c>
      <c r="C62" s="267" t="s">
        <v>176</v>
      </c>
      <c r="D62" s="193">
        <v>29453.1</v>
      </c>
      <c r="E62" s="193"/>
      <c r="F62" s="44">
        <f t="shared" si="0"/>
        <v>0</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499776.48</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v>499776.48</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61497.120000000003</v>
      </c>
      <c r="E74" s="59">
        <f t="shared" si="13"/>
        <v>0</v>
      </c>
      <c r="F74" s="44">
        <f t="shared" si="0"/>
        <v>0</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61497.120000000003</v>
      </c>
      <c r="E76" s="193"/>
      <c r="F76" s="44">
        <f t="shared" si="0"/>
        <v>0</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19325.43</v>
      </c>
      <c r="E82" s="59">
        <f t="shared" si="15"/>
        <v>33331.569999999992</v>
      </c>
      <c r="F82" s="44">
        <f t="shared" si="0"/>
        <v>172.47517907751595</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19325.43</v>
      </c>
      <c r="E91" s="59">
        <f t="shared" si="17"/>
        <v>33331.569999999992</v>
      </c>
      <c r="F91" s="44">
        <f t="shared" si="0"/>
        <v>172.47517907751595</v>
      </c>
    </row>
    <row r="92" spans="1:6" ht="12.75" customHeight="1" x14ac:dyDescent="0.2">
      <c r="A92" s="62">
        <v>6421</v>
      </c>
      <c r="B92" s="63" t="s">
        <v>235</v>
      </c>
      <c r="C92" s="267" t="s">
        <v>236</v>
      </c>
      <c r="D92" s="193">
        <v>1570.2</v>
      </c>
      <c r="E92" s="193">
        <v>1866.78</v>
      </c>
      <c r="F92" s="44">
        <f t="shared" si="0"/>
        <v>118.88803974016049</v>
      </c>
    </row>
    <row r="93" spans="1:6" ht="12.75" customHeight="1" x14ac:dyDescent="0.2">
      <c r="A93" s="62">
        <v>6422</v>
      </c>
      <c r="B93" s="63" t="s">
        <v>237</v>
      </c>
      <c r="C93" s="267" t="s">
        <v>238</v>
      </c>
      <c r="D93" s="193">
        <v>16891.560000000001</v>
      </c>
      <c r="E93" s="193">
        <v>31273.86</v>
      </c>
      <c r="F93" s="44">
        <f t="shared" si="0"/>
        <v>185.14488892677764</v>
      </c>
    </row>
    <row r="94" spans="1:6" ht="12.75" customHeight="1" x14ac:dyDescent="0.2">
      <c r="A94" s="62">
        <v>6423</v>
      </c>
      <c r="B94" s="63" t="s">
        <v>239</v>
      </c>
      <c r="C94" s="267" t="s">
        <v>240</v>
      </c>
      <c r="D94" s="193">
        <v>0</v>
      </c>
      <c r="E94" s="193">
        <v>4.34</v>
      </c>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863.67</v>
      </c>
      <c r="E97" s="193">
        <v>186.59</v>
      </c>
      <c r="F97" s="44">
        <f t="shared" si="0"/>
        <v>21.604316463464059</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42066.16</v>
      </c>
      <c r="E106" s="59">
        <f>E107+E112+E120+E124</f>
        <v>64118.53</v>
      </c>
      <c r="F106" s="44">
        <f t="shared" si="0"/>
        <v>152.42306404958285</v>
      </c>
    </row>
    <row r="107" spans="1:6" ht="12.75" customHeight="1" x14ac:dyDescent="0.2">
      <c r="A107" s="62">
        <v>651</v>
      </c>
      <c r="B107" s="63" t="s">
        <v>265</v>
      </c>
      <c r="C107" s="267" t="s">
        <v>266</v>
      </c>
      <c r="D107" s="59">
        <f t="shared" ref="D107:E107" si="19">SUM(D108:D111)</f>
        <v>6644.2999999999993</v>
      </c>
      <c r="E107" s="59">
        <f t="shared" si="19"/>
        <v>1233.06</v>
      </c>
      <c r="F107" s="44">
        <f t="shared" si="0"/>
        <v>18.558162635642582</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15.23</v>
      </c>
      <c r="E109" s="193">
        <v>1233.06</v>
      </c>
      <c r="F109" s="44">
        <f t="shared" si="0"/>
        <v>8096.2573867367028</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6629.07</v>
      </c>
      <c r="E111" s="193"/>
      <c r="F111" s="44">
        <f t="shared" si="0"/>
        <v>0</v>
      </c>
    </row>
    <row r="112" spans="1:6" ht="12.75" customHeight="1" x14ac:dyDescent="0.2">
      <c r="A112" s="62">
        <v>652</v>
      </c>
      <c r="B112" s="63" t="s">
        <v>275</v>
      </c>
      <c r="C112" s="267" t="s">
        <v>276</v>
      </c>
      <c r="D112" s="59">
        <f t="shared" ref="D112:E112" si="20">SUM(D113:D119)</f>
        <v>23315.440000000002</v>
      </c>
      <c r="E112" s="59">
        <f t="shared" si="20"/>
        <v>25299.57</v>
      </c>
      <c r="F112" s="44">
        <f t="shared" si="0"/>
        <v>108.50994019413744</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190.49</v>
      </c>
      <c r="E114" s="193">
        <v>8.4600000000000009</v>
      </c>
      <c r="F114" s="44">
        <f t="shared" si="0"/>
        <v>4.4411780145939428</v>
      </c>
    </row>
    <row r="115" spans="1:6" ht="12.75" customHeight="1" x14ac:dyDescent="0.2">
      <c r="A115" s="62">
        <v>6524</v>
      </c>
      <c r="B115" s="63" t="s">
        <v>281</v>
      </c>
      <c r="C115" s="267" t="s">
        <v>282</v>
      </c>
      <c r="D115" s="193">
        <v>22226.400000000001</v>
      </c>
      <c r="E115" s="193">
        <v>23309.86</v>
      </c>
      <c r="F115" s="44">
        <f t="shared" si="0"/>
        <v>104.87465356512975</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898.55</v>
      </c>
      <c r="E117" s="193">
        <v>1981.25</v>
      </c>
      <c r="F117" s="44">
        <f t="shared" si="0"/>
        <v>220.49412943074955</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12106.42</v>
      </c>
      <c r="E120" s="59">
        <f t="shared" si="21"/>
        <v>37585.9</v>
      </c>
      <c r="F120" s="44">
        <f t="shared" si="0"/>
        <v>310.4625479704157</v>
      </c>
    </row>
    <row r="121" spans="1:6" ht="12.75" customHeight="1" x14ac:dyDescent="0.2">
      <c r="A121" s="62">
        <v>6531</v>
      </c>
      <c r="B121" s="63" t="s">
        <v>293</v>
      </c>
      <c r="C121" s="267" t="s">
        <v>294</v>
      </c>
      <c r="D121" s="193">
        <v>0</v>
      </c>
      <c r="E121" s="193">
        <v>2988.18</v>
      </c>
      <c r="F121" s="44" t="str">
        <f t="shared" si="0"/>
        <v>-</v>
      </c>
    </row>
    <row r="122" spans="1:6" ht="12.75" customHeight="1" x14ac:dyDescent="0.2">
      <c r="A122" s="62">
        <v>6532</v>
      </c>
      <c r="B122" s="63" t="s">
        <v>295</v>
      </c>
      <c r="C122" s="267" t="s">
        <v>296</v>
      </c>
      <c r="D122" s="193">
        <v>12106.42</v>
      </c>
      <c r="E122" s="193">
        <v>34597.72</v>
      </c>
      <c r="F122" s="44">
        <f t="shared" si="0"/>
        <v>285.77994155167261</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15072.91</v>
      </c>
      <c r="E125" s="59">
        <f t="shared" si="22"/>
        <v>4306.8599999999997</v>
      </c>
      <c r="F125" s="44">
        <f t="shared" si="0"/>
        <v>28.573513674532652</v>
      </c>
    </row>
    <row r="126" spans="1:6" ht="12.75" customHeight="1" x14ac:dyDescent="0.2">
      <c r="A126" s="62">
        <v>661</v>
      </c>
      <c r="B126" s="64" t="s">
        <v>303</v>
      </c>
      <c r="C126" s="267" t="s">
        <v>304</v>
      </c>
      <c r="D126" s="59">
        <f t="shared" ref="D126:E126" si="23">SUM(D127:D128)</f>
        <v>572.91</v>
      </c>
      <c r="E126" s="59">
        <f t="shared" si="23"/>
        <v>4306.8599999999997</v>
      </c>
      <c r="F126" s="44">
        <f t="shared" si="0"/>
        <v>751.75158401843214</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572.91</v>
      </c>
      <c r="E128" s="193">
        <v>4306.8599999999997</v>
      </c>
      <c r="F128" s="44">
        <f t="shared" si="0"/>
        <v>751.75158401843214</v>
      </c>
    </row>
    <row r="129" spans="1:6" ht="36" x14ac:dyDescent="0.2">
      <c r="A129" s="62">
        <v>663</v>
      </c>
      <c r="B129" s="181" t="s">
        <v>309</v>
      </c>
      <c r="C129" s="267" t="s">
        <v>310</v>
      </c>
      <c r="D129" s="59">
        <f t="shared" ref="D129:E129" si="24">SUM(D130:D133)</f>
        <v>14500</v>
      </c>
      <c r="E129" s="59">
        <f t="shared" si="24"/>
        <v>0</v>
      </c>
      <c r="F129" s="44">
        <f t="shared" si="0"/>
        <v>0</v>
      </c>
    </row>
    <row r="130" spans="1:6" ht="12.75" customHeight="1" x14ac:dyDescent="0.2">
      <c r="A130" s="62">
        <v>6631</v>
      </c>
      <c r="B130" s="64" t="s">
        <v>311</v>
      </c>
      <c r="C130" s="267" t="s">
        <v>312</v>
      </c>
      <c r="D130" s="193">
        <v>2500</v>
      </c>
      <c r="E130" s="193"/>
      <c r="F130" s="44">
        <f t="shared" si="0"/>
        <v>0</v>
      </c>
    </row>
    <row r="131" spans="1:6" ht="12.75" customHeight="1" x14ac:dyDescent="0.2">
      <c r="A131" s="62">
        <v>6632</v>
      </c>
      <c r="B131" s="181" t="s">
        <v>313</v>
      </c>
      <c r="C131" s="267" t="s">
        <v>314</v>
      </c>
      <c r="D131" s="193">
        <v>12000</v>
      </c>
      <c r="E131" s="193"/>
      <c r="F131" s="44">
        <f t="shared" si="0"/>
        <v>0</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185.81</v>
      </c>
      <c r="F140" s="44" t="str">
        <f t="shared" si="26"/>
        <v>-</v>
      </c>
    </row>
    <row r="141" spans="1:6" ht="12.75" customHeight="1" x14ac:dyDescent="0.2">
      <c r="A141" s="62">
        <v>681</v>
      </c>
      <c r="B141" s="64" t="s">
        <v>333</v>
      </c>
      <c r="C141" s="267" t="s">
        <v>334</v>
      </c>
      <c r="D141" s="59">
        <f t="shared" ref="D141:E141" si="29">SUM(D142:D150)</f>
        <v>0</v>
      </c>
      <c r="E141" s="59">
        <f t="shared" si="29"/>
        <v>185.81</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v>185.81</v>
      </c>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1086435.98</v>
      </c>
      <c r="E152" s="59">
        <f>E153+E164+E202+E221+E230+E262+E273</f>
        <v>1312290.6200000001</v>
      </c>
      <c r="F152" s="44">
        <f t="shared" si="26"/>
        <v>120.78858249889701</v>
      </c>
    </row>
    <row r="153" spans="1:6" ht="12.75" customHeight="1" x14ac:dyDescent="0.2">
      <c r="A153" s="62">
        <v>31</v>
      </c>
      <c r="B153" s="63" t="s">
        <v>356</v>
      </c>
      <c r="C153" s="267" t="s">
        <v>357</v>
      </c>
      <c r="D153" s="59">
        <f t="shared" ref="D153:E153" si="30">D154+D159+D160</f>
        <v>81242.149999999994</v>
      </c>
      <c r="E153" s="59">
        <f t="shared" si="30"/>
        <v>86522.78</v>
      </c>
      <c r="F153" s="44">
        <f t="shared" si="26"/>
        <v>106.49986491002517</v>
      </c>
    </row>
    <row r="154" spans="1:6" ht="12.75" customHeight="1" x14ac:dyDescent="0.2">
      <c r="A154" s="62">
        <v>311</v>
      </c>
      <c r="B154" s="63" t="s">
        <v>358</v>
      </c>
      <c r="C154" s="267" t="s">
        <v>359</v>
      </c>
      <c r="D154" s="59">
        <f t="shared" ref="D154:E154" si="31">SUM(D155:D158)</f>
        <v>63602.39</v>
      </c>
      <c r="E154" s="59">
        <f t="shared" si="31"/>
        <v>68422.710000000006</v>
      </c>
      <c r="F154" s="44">
        <f t="shared" si="26"/>
        <v>107.57883469473397</v>
      </c>
    </row>
    <row r="155" spans="1:6" ht="12.75" customHeight="1" x14ac:dyDescent="0.2">
      <c r="A155" s="62">
        <v>3111</v>
      </c>
      <c r="B155" s="63" t="s">
        <v>360</v>
      </c>
      <c r="C155" s="267" t="s">
        <v>361</v>
      </c>
      <c r="D155" s="193">
        <v>63602.39</v>
      </c>
      <c r="E155" s="193">
        <v>68422.710000000006</v>
      </c>
      <c r="F155" s="44">
        <f t="shared" si="26"/>
        <v>107.57883469473397</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8051.25</v>
      </c>
      <c r="E159" s="193">
        <v>7436.4</v>
      </c>
      <c r="F159" s="44">
        <f t="shared" si="26"/>
        <v>92.363297624592462</v>
      </c>
    </row>
    <row r="160" spans="1:6" ht="12.75" customHeight="1" x14ac:dyDescent="0.2">
      <c r="A160" s="62">
        <v>313</v>
      </c>
      <c r="B160" s="64" t="s">
        <v>370</v>
      </c>
      <c r="C160" s="267" t="s">
        <v>371</v>
      </c>
      <c r="D160" s="59">
        <f t="shared" ref="D160:E160" si="32">SUM(D161:D163)</f>
        <v>9588.51</v>
      </c>
      <c r="E160" s="59">
        <f t="shared" si="32"/>
        <v>10663.67</v>
      </c>
      <c r="F160" s="44">
        <f t="shared" si="26"/>
        <v>111.21300389737301</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9588.51</v>
      </c>
      <c r="E162" s="193">
        <v>10663.67</v>
      </c>
      <c r="F162" s="44">
        <f t="shared" si="26"/>
        <v>111.21300389737301</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530090</v>
      </c>
      <c r="E164" s="59">
        <f>E165+E170+E178+E188+E189+E194</f>
        <v>719871.39</v>
      </c>
      <c r="F164" s="44">
        <f t="shared" si="26"/>
        <v>135.80172989492348</v>
      </c>
    </row>
    <row r="165" spans="1:6" ht="12.75" customHeight="1" x14ac:dyDescent="0.2">
      <c r="A165" s="62">
        <v>321</v>
      </c>
      <c r="B165" s="63" t="s">
        <v>380</v>
      </c>
      <c r="C165" s="267" t="s">
        <v>381</v>
      </c>
      <c r="D165" s="59">
        <f t="shared" ref="D165:E165" si="33">SUM(D166:D169)</f>
        <v>13637.91</v>
      </c>
      <c r="E165" s="59">
        <f t="shared" si="33"/>
        <v>4887.12</v>
      </c>
      <c r="F165" s="44">
        <f t="shared" si="26"/>
        <v>35.834816331827966</v>
      </c>
    </row>
    <row r="166" spans="1:6" ht="12.75" customHeight="1" x14ac:dyDescent="0.2">
      <c r="A166" s="62">
        <v>3211</v>
      </c>
      <c r="B166" s="63" t="s">
        <v>382</v>
      </c>
      <c r="C166" s="267" t="s">
        <v>383</v>
      </c>
      <c r="D166" s="193">
        <v>2092.46</v>
      </c>
      <c r="E166" s="193">
        <v>2351.4499999999998</v>
      </c>
      <c r="F166" s="44">
        <f t="shared" si="26"/>
        <v>112.37729753495884</v>
      </c>
    </row>
    <row r="167" spans="1:6" ht="12.75" customHeight="1" x14ac:dyDescent="0.2">
      <c r="A167" s="62">
        <v>3212</v>
      </c>
      <c r="B167" s="63" t="s">
        <v>384</v>
      </c>
      <c r="C167" s="267" t="s">
        <v>385</v>
      </c>
      <c r="D167" s="193">
        <v>3032.83</v>
      </c>
      <c r="E167" s="193">
        <v>1187.82</v>
      </c>
      <c r="F167" s="44">
        <f t="shared" si="26"/>
        <v>39.165399972962547</v>
      </c>
    </row>
    <row r="168" spans="1:6" ht="12.75" customHeight="1" x14ac:dyDescent="0.2">
      <c r="A168" s="62">
        <v>3213</v>
      </c>
      <c r="B168" s="63" t="s">
        <v>386</v>
      </c>
      <c r="C168" s="267" t="s">
        <v>387</v>
      </c>
      <c r="D168" s="193">
        <v>3825.25</v>
      </c>
      <c r="E168" s="193">
        <v>1251.25</v>
      </c>
      <c r="F168" s="44">
        <f t="shared" si="26"/>
        <v>32.710280373831772</v>
      </c>
    </row>
    <row r="169" spans="1:6" ht="12.75" customHeight="1" x14ac:dyDescent="0.2">
      <c r="A169" s="62">
        <v>3214</v>
      </c>
      <c r="B169" s="63" t="s">
        <v>388</v>
      </c>
      <c r="C169" s="267" t="s">
        <v>389</v>
      </c>
      <c r="D169" s="193">
        <v>4687.37</v>
      </c>
      <c r="E169" s="193">
        <v>96.6</v>
      </c>
      <c r="F169" s="44">
        <f t="shared" si="26"/>
        <v>2.0608571544384162</v>
      </c>
    </row>
    <row r="170" spans="1:6" ht="12.75" customHeight="1" x14ac:dyDescent="0.2">
      <c r="A170" s="62">
        <v>322</v>
      </c>
      <c r="B170" s="63" t="s">
        <v>390</v>
      </c>
      <c r="C170" s="267" t="s">
        <v>391</v>
      </c>
      <c r="D170" s="59">
        <f t="shared" ref="D170:E170" si="34">SUM(D171:D177)</f>
        <v>60736.310000000012</v>
      </c>
      <c r="E170" s="59">
        <f t="shared" si="34"/>
        <v>49582.189999999995</v>
      </c>
      <c r="F170" s="44">
        <f t="shared" si="26"/>
        <v>81.635170131343145</v>
      </c>
    </row>
    <row r="171" spans="1:6" ht="12.75" customHeight="1" x14ac:dyDescent="0.2">
      <c r="A171" s="62">
        <v>3221</v>
      </c>
      <c r="B171" s="63" t="s">
        <v>392</v>
      </c>
      <c r="C171" s="267" t="s">
        <v>393</v>
      </c>
      <c r="D171" s="193">
        <v>10939.79</v>
      </c>
      <c r="E171" s="193">
        <v>8084.27</v>
      </c>
      <c r="F171" s="44">
        <f t="shared" si="26"/>
        <v>73.897853615105959</v>
      </c>
    </row>
    <row r="172" spans="1:6" ht="12.75" customHeight="1" x14ac:dyDescent="0.2">
      <c r="A172" s="62">
        <v>3222</v>
      </c>
      <c r="B172" s="63" t="s">
        <v>394</v>
      </c>
      <c r="C172" s="267" t="s">
        <v>395</v>
      </c>
      <c r="D172" s="193">
        <v>4976.8999999999996</v>
      </c>
      <c r="E172" s="193">
        <v>3972.98</v>
      </c>
      <c r="F172" s="44">
        <f t="shared" si="26"/>
        <v>79.828407241455537</v>
      </c>
    </row>
    <row r="173" spans="1:6" ht="12.75" customHeight="1" x14ac:dyDescent="0.2">
      <c r="A173" s="62">
        <v>3223</v>
      </c>
      <c r="B173" s="64" t="s">
        <v>396</v>
      </c>
      <c r="C173" s="267" t="s">
        <v>397</v>
      </c>
      <c r="D173" s="193">
        <v>25414.65</v>
      </c>
      <c r="E173" s="193">
        <v>21365.23</v>
      </c>
      <c r="F173" s="44">
        <f t="shared" si="26"/>
        <v>84.066591513162678</v>
      </c>
    </row>
    <row r="174" spans="1:6" ht="12.75" customHeight="1" x14ac:dyDescent="0.2">
      <c r="A174" s="62">
        <v>3224</v>
      </c>
      <c r="B174" s="64" t="s">
        <v>398</v>
      </c>
      <c r="C174" s="267" t="s">
        <v>399</v>
      </c>
      <c r="D174" s="193">
        <v>10956.7</v>
      </c>
      <c r="E174" s="193">
        <v>15037.73</v>
      </c>
      <c r="F174" s="44">
        <f t="shared" si="26"/>
        <v>137.24689003075744</v>
      </c>
    </row>
    <row r="175" spans="1:6" ht="12.75" customHeight="1" x14ac:dyDescent="0.2">
      <c r="A175" s="62">
        <v>3225</v>
      </c>
      <c r="B175" s="64" t="s">
        <v>400</v>
      </c>
      <c r="C175" s="267" t="s">
        <v>401</v>
      </c>
      <c r="D175" s="193">
        <v>8448.27</v>
      </c>
      <c r="E175" s="193">
        <v>1121.98</v>
      </c>
      <c r="F175" s="44">
        <f t="shared" si="26"/>
        <v>13.280588806939173</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384398.72</v>
      </c>
      <c r="E178" s="59">
        <f t="shared" si="35"/>
        <v>587090.42000000004</v>
      </c>
      <c r="F178" s="44">
        <f t="shared" si="26"/>
        <v>152.72954602970586</v>
      </c>
    </row>
    <row r="179" spans="1:6" ht="12.75" customHeight="1" x14ac:dyDescent="0.2">
      <c r="A179" s="62">
        <v>3231</v>
      </c>
      <c r="B179" s="64" t="s">
        <v>408</v>
      </c>
      <c r="C179" s="267" t="s">
        <v>409</v>
      </c>
      <c r="D179" s="193">
        <v>12323.15</v>
      </c>
      <c r="E179" s="193">
        <v>12356.63</v>
      </c>
      <c r="F179" s="44">
        <f t="shared" si="26"/>
        <v>100.27168378214985</v>
      </c>
    </row>
    <row r="180" spans="1:6" ht="12.75" customHeight="1" x14ac:dyDescent="0.2">
      <c r="A180" s="62">
        <v>3232</v>
      </c>
      <c r="B180" s="64" t="s">
        <v>410</v>
      </c>
      <c r="C180" s="267" t="s">
        <v>411</v>
      </c>
      <c r="D180" s="193">
        <v>104642.36</v>
      </c>
      <c r="E180" s="193">
        <v>258921.38</v>
      </c>
      <c r="F180" s="44">
        <f t="shared" si="26"/>
        <v>247.43457620795249</v>
      </c>
    </row>
    <row r="181" spans="1:6" ht="12.75" customHeight="1" x14ac:dyDescent="0.2">
      <c r="A181" s="62">
        <v>3233</v>
      </c>
      <c r="B181" s="64" t="s">
        <v>412</v>
      </c>
      <c r="C181" s="267" t="s">
        <v>413</v>
      </c>
      <c r="D181" s="193">
        <v>51208.12</v>
      </c>
      <c r="E181" s="193">
        <v>35841.730000000003</v>
      </c>
      <c r="F181" s="44">
        <f t="shared" si="26"/>
        <v>69.992278568320813</v>
      </c>
    </row>
    <row r="182" spans="1:6" ht="12.75" customHeight="1" x14ac:dyDescent="0.2">
      <c r="A182" s="62">
        <v>3234</v>
      </c>
      <c r="B182" s="64" t="s">
        <v>414</v>
      </c>
      <c r="C182" s="267" t="s">
        <v>415</v>
      </c>
      <c r="D182" s="193">
        <v>65646.929999999993</v>
      </c>
      <c r="E182" s="193">
        <v>59463.44</v>
      </c>
      <c r="F182" s="44">
        <f t="shared" si="26"/>
        <v>90.580686712996339</v>
      </c>
    </row>
    <row r="183" spans="1:6" ht="12.75" customHeight="1" x14ac:dyDescent="0.2">
      <c r="A183" s="62">
        <v>3235</v>
      </c>
      <c r="B183" s="63" t="s">
        <v>416</v>
      </c>
      <c r="C183" s="267" t="s">
        <v>417</v>
      </c>
      <c r="D183" s="193">
        <v>42091.83</v>
      </c>
      <c r="E183" s="193">
        <v>36285.18</v>
      </c>
      <c r="F183" s="44">
        <f t="shared" si="26"/>
        <v>86.204805065496089</v>
      </c>
    </row>
    <row r="184" spans="1:6" ht="12.75" customHeight="1" x14ac:dyDescent="0.2">
      <c r="A184" s="62">
        <v>3236</v>
      </c>
      <c r="B184" s="63" t="s">
        <v>418</v>
      </c>
      <c r="C184" s="267" t="s">
        <v>419</v>
      </c>
      <c r="D184" s="193">
        <v>675</v>
      </c>
      <c r="E184" s="193"/>
      <c r="F184" s="44">
        <f t="shared" si="26"/>
        <v>0</v>
      </c>
    </row>
    <row r="185" spans="1:6" ht="12.75" customHeight="1" x14ac:dyDescent="0.2">
      <c r="A185" s="62">
        <v>3237</v>
      </c>
      <c r="B185" s="63" t="s">
        <v>420</v>
      </c>
      <c r="C185" s="267" t="s">
        <v>421</v>
      </c>
      <c r="D185" s="193">
        <v>31940.81</v>
      </c>
      <c r="E185" s="193">
        <v>109850.45</v>
      </c>
      <c r="F185" s="44">
        <f t="shared" si="26"/>
        <v>343.91879855269792</v>
      </c>
    </row>
    <row r="186" spans="1:6" ht="12.75" customHeight="1" x14ac:dyDescent="0.2">
      <c r="A186" s="62">
        <v>3238</v>
      </c>
      <c r="B186" s="63" t="s">
        <v>422</v>
      </c>
      <c r="C186" s="267" t="s">
        <v>423</v>
      </c>
      <c r="D186" s="193">
        <v>11973.99</v>
      </c>
      <c r="E186" s="193">
        <v>15844.43</v>
      </c>
      <c r="F186" s="44">
        <f t="shared" si="26"/>
        <v>132.32372834786065</v>
      </c>
    </row>
    <row r="187" spans="1:6" ht="12.75" customHeight="1" x14ac:dyDescent="0.2">
      <c r="A187" s="62">
        <v>3239</v>
      </c>
      <c r="B187" s="63" t="s">
        <v>424</v>
      </c>
      <c r="C187" s="267" t="s">
        <v>425</v>
      </c>
      <c r="D187" s="193">
        <v>63896.53</v>
      </c>
      <c r="E187" s="193">
        <v>58527.18</v>
      </c>
      <c r="F187" s="44">
        <f t="shared" si="26"/>
        <v>91.596805022119355</v>
      </c>
    </row>
    <row r="188" spans="1:6" ht="12.75" customHeight="1" x14ac:dyDescent="0.2">
      <c r="A188" s="62">
        <v>324</v>
      </c>
      <c r="B188" s="63" t="s">
        <v>426</v>
      </c>
      <c r="C188" s="267" t="s">
        <v>427</v>
      </c>
      <c r="D188" s="193">
        <v>7060.94</v>
      </c>
      <c r="E188" s="193"/>
      <c r="F188" s="44">
        <f t="shared" si="26"/>
        <v>0</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64256.12</v>
      </c>
      <c r="E194" s="59">
        <f t="shared" si="36"/>
        <v>78311.66</v>
      </c>
      <c r="F194" s="44">
        <f t="shared" si="26"/>
        <v>121.87424326274292</v>
      </c>
    </row>
    <row r="195" spans="1:6" ht="12.75" customHeight="1" x14ac:dyDescent="0.2">
      <c r="A195" s="62">
        <v>3291</v>
      </c>
      <c r="B195" s="182" t="s">
        <v>440</v>
      </c>
      <c r="C195" s="267" t="s">
        <v>441</v>
      </c>
      <c r="D195" s="193">
        <v>33332.050000000003</v>
      </c>
      <c r="E195" s="193">
        <v>65505.42</v>
      </c>
      <c r="F195" s="44">
        <f t="shared" si="26"/>
        <v>196.52382616730742</v>
      </c>
    </row>
    <row r="196" spans="1:6" ht="12.75" customHeight="1" x14ac:dyDescent="0.2">
      <c r="A196" s="62">
        <v>3292</v>
      </c>
      <c r="B196" s="63" t="s">
        <v>442</v>
      </c>
      <c r="C196" s="267" t="s">
        <v>443</v>
      </c>
      <c r="D196" s="193">
        <v>9471.59</v>
      </c>
      <c r="E196" s="193">
        <v>3442.24</v>
      </c>
      <c r="F196" s="44">
        <f t="shared" si="26"/>
        <v>36.342789331041566</v>
      </c>
    </row>
    <row r="197" spans="1:6" ht="12.75" customHeight="1" x14ac:dyDescent="0.2">
      <c r="A197" s="62">
        <v>3293</v>
      </c>
      <c r="B197" s="63" t="s">
        <v>444</v>
      </c>
      <c r="C197" s="267" t="s">
        <v>445</v>
      </c>
      <c r="D197" s="193">
        <v>11606.08</v>
      </c>
      <c r="E197" s="193">
        <v>3010.88</v>
      </c>
      <c r="F197" s="44">
        <f t="shared" si="26"/>
        <v>25.942264743996251</v>
      </c>
    </row>
    <row r="198" spans="1:6" ht="12.75" customHeight="1" x14ac:dyDescent="0.2">
      <c r="A198" s="62">
        <v>3294</v>
      </c>
      <c r="B198" s="63" t="s">
        <v>446</v>
      </c>
      <c r="C198" s="267" t="s">
        <v>447</v>
      </c>
      <c r="D198" s="193">
        <v>783.81</v>
      </c>
      <c r="E198" s="193">
        <v>783.81</v>
      </c>
      <c r="F198" s="44">
        <f t="shared" si="26"/>
        <v>100</v>
      </c>
    </row>
    <row r="199" spans="1:6" ht="12.75" customHeight="1" x14ac:dyDescent="0.2">
      <c r="A199" s="62">
        <v>3295</v>
      </c>
      <c r="B199" s="63" t="s">
        <v>448</v>
      </c>
      <c r="C199" s="267" t="s">
        <v>449</v>
      </c>
      <c r="D199" s="193">
        <v>5488.8</v>
      </c>
      <c r="E199" s="193">
        <v>4869.3100000000004</v>
      </c>
      <c r="F199" s="44">
        <f t="shared" si="26"/>
        <v>88.713562162950012</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3573.79</v>
      </c>
      <c r="E201" s="193">
        <v>700</v>
      </c>
      <c r="F201" s="44">
        <f t="shared" si="26"/>
        <v>19.587049043172655</v>
      </c>
    </row>
    <row r="202" spans="1:6" ht="12.75" customHeight="1" x14ac:dyDescent="0.2">
      <c r="A202" s="62">
        <v>34</v>
      </c>
      <c r="B202" s="182" t="s">
        <v>454</v>
      </c>
      <c r="C202" s="267" t="s">
        <v>455</v>
      </c>
      <c r="D202" s="59">
        <f t="shared" ref="D202:E202" si="37">D203+D208+D216</f>
        <v>34002.97</v>
      </c>
      <c r="E202" s="59">
        <f t="shared" si="37"/>
        <v>21070.639999999999</v>
      </c>
      <c r="F202" s="44">
        <f t="shared" si="26"/>
        <v>61.967057583499319</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1940.34</v>
      </c>
      <c r="E208" s="59">
        <f t="shared" si="39"/>
        <v>13266.46</v>
      </c>
      <c r="F208" s="44">
        <f t="shared" si="26"/>
        <v>683.71831740828929</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1940.34</v>
      </c>
      <c r="E211" s="193">
        <v>13266.46</v>
      </c>
      <c r="F211" s="44">
        <f t="shared" si="26"/>
        <v>683.71831740828929</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32062.63</v>
      </c>
      <c r="E216" s="59">
        <f t="shared" si="40"/>
        <v>7804.18</v>
      </c>
      <c r="F216" s="44">
        <f t="shared" si="26"/>
        <v>24.340423726936937</v>
      </c>
    </row>
    <row r="217" spans="1:6" ht="12.75" customHeight="1" x14ac:dyDescent="0.2">
      <c r="A217" s="62">
        <v>3431</v>
      </c>
      <c r="B217" s="181" t="s">
        <v>484</v>
      </c>
      <c r="C217" s="267" t="s">
        <v>485</v>
      </c>
      <c r="D217" s="193">
        <v>950.58</v>
      </c>
      <c r="E217" s="193">
        <v>621.09</v>
      </c>
      <c r="F217" s="44">
        <f t="shared" si="26"/>
        <v>65.338004165877678</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31112.05</v>
      </c>
      <c r="E220" s="193">
        <v>7183.09</v>
      </c>
      <c r="F220" s="44">
        <f t="shared" si="26"/>
        <v>23.087806814401496</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148312.68</v>
      </c>
      <c r="E230" s="59">
        <f>E231+E234+E237+E242+E246+E250+E254+E257</f>
        <v>201827.3</v>
      </c>
      <c r="F230" s="44">
        <f t="shared" ref="F230:F245" si="44">IF(D230&lt;&gt;0,IF(E230/D230&gt;=100,"&gt;&gt;100",E230/D230*100),"-")</f>
        <v>136.08229586303747</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18620.77</v>
      </c>
      <c r="E246" s="59">
        <f t="shared" si="48"/>
        <v>21806.080000000002</v>
      </c>
      <c r="F246" s="44">
        <f t="shared" ref="F246:F249" si="49">IF(D246&lt;&gt;0,IF(E246/D246&gt;=100,"&gt;&gt;100",E246/D246*100),"-")</f>
        <v>117.10622063427023</v>
      </c>
    </row>
    <row r="247" spans="1:6" ht="12.75" customHeight="1" x14ac:dyDescent="0.2">
      <c r="A247" s="62" t="s">
        <v>541</v>
      </c>
      <c r="B247" s="63" t="s">
        <v>542</v>
      </c>
      <c r="C247" s="267" t="s">
        <v>541</v>
      </c>
      <c r="D247" s="193">
        <v>18620.77</v>
      </c>
      <c r="E247" s="193">
        <v>21806.080000000002</v>
      </c>
      <c r="F247" s="44">
        <f t="shared" si="49"/>
        <v>117.10622063427023</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129691.91</v>
      </c>
      <c r="E250" s="59">
        <f t="shared" si="50"/>
        <v>180021.22</v>
      </c>
      <c r="F250" s="44">
        <f t="shared" ref="F250:F253" si="51">IF(D250&lt;&gt;0,IF(E250/D250&gt;=100,"&gt;&gt;100",E250/D250*100),"-")</f>
        <v>138.8068230315985</v>
      </c>
    </row>
    <row r="251" spans="1:6" ht="24" x14ac:dyDescent="0.2">
      <c r="A251" s="62">
        <v>3672</v>
      </c>
      <c r="B251" s="63" t="s">
        <v>549</v>
      </c>
      <c r="C251" s="267" t="s">
        <v>550</v>
      </c>
      <c r="D251" s="193">
        <v>128720.66</v>
      </c>
      <c r="E251" s="193">
        <v>180021.22</v>
      </c>
      <c r="F251" s="44">
        <f t="shared" si="51"/>
        <v>139.85417725484007</v>
      </c>
    </row>
    <row r="252" spans="1:6" ht="24" x14ac:dyDescent="0.2">
      <c r="A252" s="62">
        <v>3673</v>
      </c>
      <c r="B252" s="63" t="s">
        <v>551</v>
      </c>
      <c r="C252" s="267" t="s">
        <v>552</v>
      </c>
      <c r="D252" s="193">
        <v>971.25</v>
      </c>
      <c r="E252" s="193"/>
      <c r="F252" s="44">
        <f t="shared" si="51"/>
        <v>0</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115222.04000000001</v>
      </c>
      <c r="E262" s="59">
        <f t="shared" si="55"/>
        <v>148755.60999999999</v>
      </c>
      <c r="F262" s="44">
        <f t="shared" ref="F262:F268" si="56">IF(D262&lt;&gt;0,IF(E262/D262&gt;=100,"&gt;&gt;100",E262/D262*100),"-")</f>
        <v>129.10343368334736</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115222.04000000001</v>
      </c>
      <c r="E269" s="59">
        <f t="shared" si="58"/>
        <v>148755.60999999999</v>
      </c>
      <c r="F269" s="44">
        <f t="shared" ref="F269:F272" si="59">IF(D269&lt;&gt;0,IF(E269/D269&gt;=100,"&gt;&gt;100",E269/D269*100),"-")</f>
        <v>129.10343368334736</v>
      </c>
    </row>
    <row r="270" spans="1:6" ht="12.75" customHeight="1" x14ac:dyDescent="0.2">
      <c r="A270" s="62">
        <v>3721</v>
      </c>
      <c r="B270" s="64" t="s">
        <v>581</v>
      </c>
      <c r="C270" s="267" t="s">
        <v>582</v>
      </c>
      <c r="D270" s="193">
        <v>92285.96</v>
      </c>
      <c r="E270" s="193">
        <v>122295.89</v>
      </c>
      <c r="F270" s="44">
        <f t="shared" si="59"/>
        <v>132.51841341846583</v>
      </c>
    </row>
    <row r="271" spans="1:6" ht="12.75" customHeight="1" x14ac:dyDescent="0.2">
      <c r="A271" s="62">
        <v>3722</v>
      </c>
      <c r="B271" s="64" t="s">
        <v>583</v>
      </c>
      <c r="C271" s="267" t="s">
        <v>584</v>
      </c>
      <c r="D271" s="193">
        <v>22936.080000000002</v>
      </c>
      <c r="E271" s="193">
        <v>26459.72</v>
      </c>
      <c r="F271" s="44">
        <f t="shared" si="59"/>
        <v>115.3628693307662</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177566.14</v>
      </c>
      <c r="E273" s="59">
        <f t="shared" si="60"/>
        <v>134242.9</v>
      </c>
      <c r="F273" s="44">
        <f t="shared" ref="F273:F277" si="61">IF(D273&lt;&gt;0,IF(E273/D273&gt;=100,"&gt;&gt;100",E273/D273*100),"-")</f>
        <v>75.601632158022909</v>
      </c>
    </row>
    <row r="274" spans="1:6" ht="12.75" customHeight="1" x14ac:dyDescent="0.2">
      <c r="A274" s="62">
        <v>381</v>
      </c>
      <c r="B274" s="63" t="s">
        <v>589</v>
      </c>
      <c r="C274" s="267" t="s">
        <v>590</v>
      </c>
      <c r="D274" s="59">
        <f t="shared" ref="D274:E274" si="62">SUM(D275:D277)</f>
        <v>127051.63</v>
      </c>
      <c r="E274" s="59">
        <f t="shared" si="62"/>
        <v>107403.85</v>
      </c>
      <c r="F274" s="44">
        <f t="shared" si="61"/>
        <v>84.535593915638856</v>
      </c>
    </row>
    <row r="275" spans="1:6" ht="12.75" customHeight="1" x14ac:dyDescent="0.2">
      <c r="A275" s="62">
        <v>3811</v>
      </c>
      <c r="B275" s="63" t="s">
        <v>591</v>
      </c>
      <c r="C275" s="267" t="s">
        <v>592</v>
      </c>
      <c r="D275" s="193">
        <v>124577.60000000001</v>
      </c>
      <c r="E275" s="193">
        <v>107298.85</v>
      </c>
      <c r="F275" s="44">
        <f t="shared" si="61"/>
        <v>86.130130938467261</v>
      </c>
    </row>
    <row r="276" spans="1:6" ht="12.75" customHeight="1" x14ac:dyDescent="0.2">
      <c r="A276" s="62">
        <v>3812</v>
      </c>
      <c r="B276" s="63" t="s">
        <v>593</v>
      </c>
      <c r="C276" s="267" t="s">
        <v>594</v>
      </c>
      <c r="D276" s="193">
        <v>2474.0300000000002</v>
      </c>
      <c r="E276" s="193">
        <v>105</v>
      </c>
      <c r="F276" s="44">
        <f t="shared" si="61"/>
        <v>4.244087581799735</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30000</v>
      </c>
      <c r="E278" s="59">
        <f t="shared" si="63"/>
        <v>20000</v>
      </c>
      <c r="F278" s="44">
        <f t="shared" ref="F278:F282" si="64">IF(D278&lt;&gt;0,IF(E278/D278&gt;=100,"&gt;&gt;100",E278/D278*100),"-")</f>
        <v>66.666666666666657</v>
      </c>
    </row>
    <row r="279" spans="1:6" ht="12.75" customHeight="1" x14ac:dyDescent="0.2">
      <c r="A279" s="62">
        <v>3821</v>
      </c>
      <c r="B279" s="63" t="s">
        <v>599</v>
      </c>
      <c r="C279" s="267" t="s">
        <v>600</v>
      </c>
      <c r="D279" s="193">
        <v>10000</v>
      </c>
      <c r="E279" s="193"/>
      <c r="F279" s="44">
        <f t="shared" si="64"/>
        <v>0</v>
      </c>
    </row>
    <row r="280" spans="1:6" ht="12.75" customHeight="1" x14ac:dyDescent="0.2">
      <c r="A280" s="62">
        <v>3822</v>
      </c>
      <c r="B280" s="63" t="s">
        <v>601</v>
      </c>
      <c r="C280" s="267" t="s">
        <v>602</v>
      </c>
      <c r="D280" s="193">
        <v>20000</v>
      </c>
      <c r="E280" s="193">
        <v>20000</v>
      </c>
      <c r="F280" s="44">
        <f t="shared" si="64"/>
        <v>100</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20514.509999999998</v>
      </c>
      <c r="E289" s="59">
        <f t="shared" si="67"/>
        <v>6839.05</v>
      </c>
      <c r="F289" s="44">
        <f t="shared" si="66"/>
        <v>33.337622980027312</v>
      </c>
    </row>
    <row r="290" spans="1:6" ht="24" x14ac:dyDescent="0.2">
      <c r="A290" s="62">
        <v>3861</v>
      </c>
      <c r="B290" s="63" t="s">
        <v>620</v>
      </c>
      <c r="C290" s="267" t="s">
        <v>621</v>
      </c>
      <c r="D290" s="193">
        <v>20514.509999999998</v>
      </c>
      <c r="E290" s="193">
        <v>6839.05</v>
      </c>
      <c r="F290" s="44">
        <f t="shared" si="66"/>
        <v>33.337622980027312</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1086435.98</v>
      </c>
      <c r="E299" s="59">
        <f>E152-E297+E298</f>
        <v>1312290.6200000001</v>
      </c>
      <c r="F299" s="44">
        <f t="shared" si="68"/>
        <v>120.78858249889701</v>
      </c>
    </row>
    <row r="300" spans="1:6" ht="12.75" customHeight="1" x14ac:dyDescent="0.2">
      <c r="A300" s="62" t="s">
        <v>630</v>
      </c>
      <c r="B300" s="63" t="s">
        <v>641</v>
      </c>
      <c r="C300" s="267" t="s">
        <v>642</v>
      </c>
      <c r="D300" s="59">
        <f>IF(D6&gt;=D299,D6-D299,0)</f>
        <v>520735.93999999971</v>
      </c>
      <c r="E300" s="59">
        <f>IF(E6&gt;=E299,E6-E299,0)</f>
        <v>342184.1100000001</v>
      </c>
      <c r="F300" s="44">
        <f t="shared" si="68"/>
        <v>65.711636880680885</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2485918.88</v>
      </c>
      <c r="E302" s="193">
        <v>3563717.73</v>
      </c>
      <c r="F302" s="44">
        <f t="shared" si="68"/>
        <v>143.35615529015172</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332961.03999999998</v>
      </c>
      <c r="E304" s="193">
        <v>806552.36</v>
      </c>
      <c r="F304" s="44">
        <f t="shared" si="68"/>
        <v>242.23625683052887</v>
      </c>
    </row>
    <row r="305" spans="1:6" ht="12" x14ac:dyDescent="0.2">
      <c r="A305" s="62">
        <v>9661</v>
      </c>
      <c r="B305" s="228" t="s">
        <v>651</v>
      </c>
      <c r="C305" s="267" t="s">
        <v>652</v>
      </c>
      <c r="D305" s="193">
        <v>7435.53</v>
      </c>
      <c r="E305" s="193">
        <v>6113.14</v>
      </c>
      <c r="F305" s="44">
        <f t="shared" si="68"/>
        <v>82.215255671081962</v>
      </c>
    </row>
    <row r="306" spans="1:6" ht="12.75" customHeight="1" x14ac:dyDescent="0.2">
      <c r="A306" s="269" t="s">
        <v>653</v>
      </c>
      <c r="B306" s="183" t="s">
        <v>654</v>
      </c>
      <c r="C306" s="270" t="s">
        <v>653</v>
      </c>
      <c r="D306" s="195">
        <v>0</v>
      </c>
      <c r="E306" s="195"/>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635.43000000000006</v>
      </c>
      <c r="E308" s="59">
        <f t="shared" si="71"/>
        <v>69346.19</v>
      </c>
      <c r="F308" s="44" t="str">
        <f t="shared" ref="F308:F428" si="72">IF(D308&lt;&gt;0,IF(E308/D308&gt;=100,"&gt;&gt;100",E308/D308*100),"-")</f>
        <v>&gt;&gt;100</v>
      </c>
    </row>
    <row r="309" spans="1:6" ht="12.75" customHeight="1" x14ac:dyDescent="0.2">
      <c r="A309" s="62">
        <v>71</v>
      </c>
      <c r="B309" s="63" t="s">
        <v>658</v>
      </c>
      <c r="C309" s="267" t="s">
        <v>659</v>
      </c>
      <c r="D309" s="59">
        <f t="shared" ref="D309:E309" si="73">D310+D314</f>
        <v>436.35</v>
      </c>
      <c r="E309" s="59">
        <f t="shared" si="73"/>
        <v>69147.11</v>
      </c>
      <c r="F309" s="44" t="str">
        <f t="shared" si="72"/>
        <v>&gt;&gt;100</v>
      </c>
    </row>
    <row r="310" spans="1:6" ht="24" x14ac:dyDescent="0.2">
      <c r="A310" s="62">
        <v>711</v>
      </c>
      <c r="B310" s="63" t="s">
        <v>660</v>
      </c>
      <c r="C310" s="267" t="s">
        <v>661</v>
      </c>
      <c r="D310" s="59">
        <f t="shared" ref="D310:E310" si="74">SUM(D311:D313)</f>
        <v>436.35</v>
      </c>
      <c r="E310" s="59">
        <f t="shared" si="74"/>
        <v>69147.11</v>
      </c>
      <c r="F310" s="44" t="str">
        <f t="shared" si="72"/>
        <v>&gt;&gt;100</v>
      </c>
    </row>
    <row r="311" spans="1:6" ht="12.75" customHeight="1" x14ac:dyDescent="0.2">
      <c r="A311" s="62">
        <v>7111</v>
      </c>
      <c r="B311" s="63" t="s">
        <v>662</v>
      </c>
      <c r="C311" s="267" t="s">
        <v>663</v>
      </c>
      <c r="D311" s="193">
        <v>436.35</v>
      </c>
      <c r="E311" s="193">
        <v>69147.11</v>
      </c>
      <c r="F311" s="44" t="str">
        <f t="shared" si="72"/>
        <v>&gt;&gt;100</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199.08</v>
      </c>
      <c r="E321" s="59">
        <f t="shared" si="76"/>
        <v>199.08</v>
      </c>
      <c r="F321" s="44">
        <f t="shared" si="72"/>
        <v>100</v>
      </c>
    </row>
    <row r="322" spans="1:6" ht="12.75" customHeight="1" x14ac:dyDescent="0.2">
      <c r="A322" s="62">
        <v>721</v>
      </c>
      <c r="B322" s="63" t="s">
        <v>684</v>
      </c>
      <c r="C322" s="267" t="s">
        <v>685</v>
      </c>
      <c r="D322" s="59">
        <f t="shared" ref="D322:E322" si="77">SUM(D323:D326)</f>
        <v>199.08</v>
      </c>
      <c r="E322" s="59">
        <f t="shared" si="77"/>
        <v>199.08</v>
      </c>
      <c r="F322" s="44">
        <f t="shared" si="72"/>
        <v>100</v>
      </c>
    </row>
    <row r="323" spans="1:6" ht="12.75" customHeight="1" x14ac:dyDescent="0.2">
      <c r="A323" s="62">
        <v>7211</v>
      </c>
      <c r="B323" s="63" t="s">
        <v>686</v>
      </c>
      <c r="C323" s="267" t="s">
        <v>687</v>
      </c>
      <c r="D323" s="193">
        <v>199.08</v>
      </c>
      <c r="E323" s="193">
        <v>199.08</v>
      </c>
      <c r="F323" s="44">
        <f t="shared" si="72"/>
        <v>100</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811302.96</v>
      </c>
      <c r="E360" s="59">
        <f t="shared" si="86"/>
        <v>2468852.0299999998</v>
      </c>
      <c r="F360" s="44">
        <f t="shared" si="72"/>
        <v>304.30704086177622</v>
      </c>
    </row>
    <row r="361" spans="1:6" ht="12.75" customHeight="1" x14ac:dyDescent="0.2">
      <c r="A361" s="62">
        <v>41</v>
      </c>
      <c r="B361" s="63" t="s">
        <v>762</v>
      </c>
      <c r="C361" s="267" t="s">
        <v>763</v>
      </c>
      <c r="D361" s="59">
        <f t="shared" ref="D361:E361" si="87">D362+D366</f>
        <v>17054.21</v>
      </c>
      <c r="E361" s="59">
        <f t="shared" si="87"/>
        <v>3500</v>
      </c>
      <c r="F361" s="44">
        <f t="shared" si="72"/>
        <v>20.522791732950399</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17054.21</v>
      </c>
      <c r="E366" s="59">
        <f t="shared" si="89"/>
        <v>3500</v>
      </c>
      <c r="F366" s="44">
        <f t="shared" si="72"/>
        <v>20.522791732950399</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17054.21</v>
      </c>
      <c r="E372" s="193">
        <v>3500</v>
      </c>
      <c r="F372" s="44">
        <f t="shared" si="72"/>
        <v>20.522791732950399</v>
      </c>
    </row>
    <row r="373" spans="1:6" ht="24" x14ac:dyDescent="0.2">
      <c r="A373" s="62">
        <v>42</v>
      </c>
      <c r="B373" s="182" t="s">
        <v>778</v>
      </c>
      <c r="C373" s="267" t="s">
        <v>779</v>
      </c>
      <c r="D373" s="59">
        <f t="shared" ref="D373:E373" si="90">D374+D379+D388+D393+D398+D401</f>
        <v>54815.47</v>
      </c>
      <c r="E373" s="59">
        <f t="shared" si="90"/>
        <v>128689.75</v>
      </c>
      <c r="F373" s="44">
        <f t="shared" si="72"/>
        <v>234.76903509173596</v>
      </c>
    </row>
    <row r="374" spans="1:6" ht="12.75" customHeight="1" x14ac:dyDescent="0.2">
      <c r="A374" s="62">
        <v>421</v>
      </c>
      <c r="B374" s="63" t="s">
        <v>780</v>
      </c>
      <c r="C374" s="267" t="s">
        <v>781</v>
      </c>
      <c r="D374" s="59">
        <f t="shared" ref="D374:E374" si="91">SUM(D375:D378)</f>
        <v>24388.9</v>
      </c>
      <c r="E374" s="59">
        <f t="shared" si="91"/>
        <v>79758.75</v>
      </c>
      <c r="F374" s="44">
        <f t="shared" si="72"/>
        <v>327.02889429207545</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24388.9</v>
      </c>
      <c r="E378" s="193">
        <v>79758.75</v>
      </c>
      <c r="F378" s="44">
        <f t="shared" si="72"/>
        <v>327.02889429207545</v>
      </c>
    </row>
    <row r="379" spans="1:6" ht="12.75" customHeight="1" x14ac:dyDescent="0.2">
      <c r="A379" s="62">
        <v>422</v>
      </c>
      <c r="B379" s="63" t="s">
        <v>786</v>
      </c>
      <c r="C379" s="267" t="s">
        <v>787</v>
      </c>
      <c r="D379" s="59">
        <f t="shared" ref="D379:E379" si="92">SUM(D380:D387)</f>
        <v>16279.07</v>
      </c>
      <c r="E379" s="59">
        <f t="shared" si="92"/>
        <v>10306</v>
      </c>
      <c r="F379" s="44">
        <f t="shared" si="72"/>
        <v>63.308284809881641</v>
      </c>
    </row>
    <row r="380" spans="1:6" ht="12.75" customHeight="1" x14ac:dyDescent="0.2">
      <c r="A380" s="62">
        <v>4221</v>
      </c>
      <c r="B380" s="63" t="s">
        <v>696</v>
      </c>
      <c r="C380" s="267" t="s">
        <v>788</v>
      </c>
      <c r="D380" s="193">
        <v>3230.88</v>
      </c>
      <c r="E380" s="193"/>
      <c r="F380" s="44">
        <f t="shared" si="72"/>
        <v>0</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4548.9399999999996</v>
      </c>
      <c r="E382" s="193">
        <v>9100</v>
      </c>
      <c r="F382" s="44">
        <f t="shared" si="72"/>
        <v>200.0466042638505</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8499.25</v>
      </c>
      <c r="E386" s="193">
        <v>1206</v>
      </c>
      <c r="F386" s="44">
        <f t="shared" si="72"/>
        <v>14.189487307703622</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13900</v>
      </c>
      <c r="E388" s="59">
        <f t="shared" si="93"/>
        <v>0</v>
      </c>
      <c r="F388" s="44">
        <f t="shared" si="72"/>
        <v>0</v>
      </c>
    </row>
    <row r="389" spans="1:6" ht="12.75" customHeight="1" x14ac:dyDescent="0.2">
      <c r="A389" s="62">
        <v>4231</v>
      </c>
      <c r="B389" s="63" t="s">
        <v>714</v>
      </c>
      <c r="C389" s="267" t="s">
        <v>799</v>
      </c>
      <c r="D389" s="193">
        <v>13900</v>
      </c>
      <c r="E389" s="193"/>
      <c r="F389" s="44">
        <f t="shared" si="72"/>
        <v>0</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247.5</v>
      </c>
      <c r="E401" s="59">
        <f t="shared" si="96"/>
        <v>38625</v>
      </c>
      <c r="F401" s="44" t="str">
        <f t="shared" si="72"/>
        <v>&gt;&gt;100</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247.5</v>
      </c>
      <c r="E403" s="193"/>
      <c r="F403" s="44">
        <f t="shared" si="72"/>
        <v>0</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v>38625</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739433.28</v>
      </c>
      <c r="E412" s="59">
        <f t="shared" si="100"/>
        <v>2336662.2799999998</v>
      </c>
      <c r="F412" s="44">
        <f t="shared" si="72"/>
        <v>316.00718323091974</v>
      </c>
    </row>
    <row r="413" spans="1:6" ht="12.75" customHeight="1" x14ac:dyDescent="0.2">
      <c r="A413" s="62">
        <v>451</v>
      </c>
      <c r="B413" s="63" t="s">
        <v>833</v>
      </c>
      <c r="C413" s="267" t="s">
        <v>834</v>
      </c>
      <c r="D413" s="193">
        <v>739433.28</v>
      </c>
      <c r="E413" s="193">
        <v>2336662.2799999998</v>
      </c>
      <c r="F413" s="44">
        <f t="shared" si="72"/>
        <v>316.00718323091974</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810667.52999999991</v>
      </c>
      <c r="E418" s="59">
        <f t="shared" si="102"/>
        <v>2399505.84</v>
      </c>
      <c r="F418" s="44">
        <f t="shared" si="72"/>
        <v>295.99135912104435</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1931832.39</v>
      </c>
      <c r="E420" s="193">
        <v>4045629.84</v>
      </c>
      <c r="F420" s="44">
        <f t="shared" si="72"/>
        <v>209.41929853448622</v>
      </c>
    </row>
    <row r="421" spans="1:6" ht="12.75" customHeight="1" x14ac:dyDescent="0.2">
      <c r="A421" s="62">
        <v>97</v>
      </c>
      <c r="B421" s="228" t="s">
        <v>849</v>
      </c>
      <c r="C421" s="267" t="s">
        <v>850</v>
      </c>
      <c r="D421" s="193">
        <v>5751.84</v>
      </c>
      <c r="E421" s="193">
        <v>15026.44</v>
      </c>
      <c r="F421" s="44">
        <f t="shared" si="72"/>
        <v>261.24579265069963</v>
      </c>
    </row>
    <row r="422" spans="1:6" ht="12.75" customHeight="1" x14ac:dyDescent="0.2">
      <c r="A422" s="62" t="s">
        <v>630</v>
      </c>
      <c r="B422" s="63" t="s">
        <v>851</v>
      </c>
      <c r="C422" s="267" t="s">
        <v>852</v>
      </c>
      <c r="D422" s="59">
        <f>D6+D308</f>
        <v>1607807.3499999996</v>
      </c>
      <c r="E422" s="59">
        <f>E6+E308</f>
        <v>1723820.9200000002</v>
      </c>
      <c r="F422" s="44">
        <f t="shared" si="72"/>
        <v>107.21563873930546</v>
      </c>
    </row>
    <row r="423" spans="1:6" ht="12.75" customHeight="1" x14ac:dyDescent="0.2">
      <c r="A423" s="62" t="s">
        <v>630</v>
      </c>
      <c r="B423" s="63" t="s">
        <v>853</v>
      </c>
      <c r="C423" s="267" t="s">
        <v>854</v>
      </c>
      <c r="D423" s="59">
        <f t="shared" ref="D423:E423" si="103">D299+D360</f>
        <v>1897738.94</v>
      </c>
      <c r="E423" s="59">
        <f t="shared" si="103"/>
        <v>3781142.65</v>
      </c>
      <c r="F423" s="44">
        <f t="shared" si="72"/>
        <v>199.2446152788539</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289931.59000000032</v>
      </c>
      <c r="E425" s="59">
        <f t="shared" si="105"/>
        <v>2057321.7299999997</v>
      </c>
      <c r="F425" s="44">
        <f t="shared" si="72"/>
        <v>709.58867572864256</v>
      </c>
    </row>
    <row r="426" spans="1:6" ht="12.75" customHeight="1" x14ac:dyDescent="0.2">
      <c r="A426" s="271" t="s">
        <v>859</v>
      </c>
      <c r="B426" s="182" t="s">
        <v>860</v>
      </c>
      <c r="C426" s="272" t="s">
        <v>861</v>
      </c>
      <c r="D426" s="59">
        <f t="shared" ref="D426:E426" si="106">IF(D302-D303+D419-D420&gt;=0,D302-D303+D419-D420,0)</f>
        <v>554086.49</v>
      </c>
      <c r="E426" s="59">
        <f t="shared" si="106"/>
        <v>0</v>
      </c>
      <c r="F426" s="44">
        <f t="shared" si="72"/>
        <v>0</v>
      </c>
    </row>
    <row r="427" spans="1:6" ht="12.75" customHeight="1" x14ac:dyDescent="0.2">
      <c r="A427" s="271" t="s">
        <v>859</v>
      </c>
      <c r="B427" s="63" t="s">
        <v>862</v>
      </c>
      <c r="C427" s="272" t="s">
        <v>863</v>
      </c>
      <c r="D427" s="59">
        <f t="shared" ref="D427:E427" si="107">IF(D303-D302+D420-D419&gt;=0,D303-D302+D420-D419,0)</f>
        <v>0</v>
      </c>
      <c r="E427" s="59">
        <f t="shared" si="107"/>
        <v>481912.10999999987</v>
      </c>
      <c r="F427" s="44" t="str">
        <f t="shared" si="72"/>
        <v>-</v>
      </c>
    </row>
    <row r="428" spans="1:6" ht="24" x14ac:dyDescent="0.2">
      <c r="A428" s="269" t="s">
        <v>864</v>
      </c>
      <c r="B428" s="263" t="s">
        <v>865</v>
      </c>
      <c r="C428" s="270" t="s">
        <v>866</v>
      </c>
      <c r="D428" s="80">
        <f t="shared" ref="D428:E428" si="108">D304+D421</f>
        <v>338712.88</v>
      </c>
      <c r="E428" s="80">
        <f t="shared" si="108"/>
        <v>821578.79999999993</v>
      </c>
      <c r="F428" s="60">
        <f t="shared" si="72"/>
        <v>242.55906654627361</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612622.66</v>
      </c>
      <c r="E430" s="59">
        <f>E431+E466+E479+E491+E522</f>
        <v>2215817.94</v>
      </c>
      <c r="F430" s="44">
        <f t="shared" ref="F430:F651" si="109">IF(D430&lt;&gt;0,IF(E430/D430&gt;=100,"&gt;&gt;100",E430/D430*100),"-")</f>
        <v>361.69376105023605</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612622.66</v>
      </c>
      <c r="E491" s="59">
        <f t="shared" si="126"/>
        <v>2215817.94</v>
      </c>
      <c r="F491" s="44">
        <f t="shared" si="109"/>
        <v>361.69376105023605</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612622.66</v>
      </c>
      <c r="E502" s="59">
        <f t="shared" si="129"/>
        <v>2215817.94</v>
      </c>
      <c r="F502" s="44">
        <f t="shared" si="109"/>
        <v>361.69376105023605</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612622.66</v>
      </c>
      <c r="E505" s="193">
        <v>2215817.94</v>
      </c>
      <c r="F505" s="44">
        <f t="shared" si="109"/>
        <v>361.69376105023605</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1728.54</v>
      </c>
      <c r="E535" s="59">
        <f>E536+E571+E584+E597+E629</f>
        <v>1469.43</v>
      </c>
      <c r="F535" s="44">
        <f t="shared" si="109"/>
        <v>85.009892741851516</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1728.54</v>
      </c>
      <c r="E597" s="59">
        <f t="shared" si="152"/>
        <v>1469.43</v>
      </c>
      <c r="F597" s="44">
        <f t="shared" si="109"/>
        <v>85.009892741851516</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1728.54</v>
      </c>
      <c r="E609" s="59">
        <f t="shared" si="156"/>
        <v>1469.43</v>
      </c>
      <c r="F609" s="44">
        <f t="shared" si="109"/>
        <v>85.009892741851516</v>
      </c>
    </row>
    <row r="610" spans="1:6" ht="24" x14ac:dyDescent="0.2">
      <c r="A610" s="62">
        <v>5443</v>
      </c>
      <c r="B610" s="63" t="s">
        <v>1218</v>
      </c>
      <c r="C610" s="267" t="s">
        <v>1219</v>
      </c>
      <c r="D610" s="193">
        <v>1728.54</v>
      </c>
      <c r="E610" s="193">
        <v>1469.43</v>
      </c>
      <c r="F610" s="44">
        <f t="shared" si="109"/>
        <v>85.009892741851516</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610894.12</v>
      </c>
      <c r="E639" s="59">
        <f>IF(E430-E535&gt;=0,E430-E535,0)</f>
        <v>2214348.5099999998</v>
      </c>
      <c r="F639" s="44">
        <f t="shared" si="109"/>
        <v>362.47664488897027</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794064.41</v>
      </c>
      <c r="F641" s="44" t="str">
        <f t="shared" si="109"/>
        <v>-</v>
      </c>
    </row>
    <row r="642" spans="1:6" ht="12.75" customHeight="1" x14ac:dyDescent="0.2">
      <c r="A642" s="62">
        <v>92223</v>
      </c>
      <c r="B642" s="63" t="s">
        <v>1282</v>
      </c>
      <c r="C642" s="267" t="s">
        <v>1283</v>
      </c>
      <c r="D642" s="193">
        <v>515922.05</v>
      </c>
      <c r="E642" s="193">
        <v>0</v>
      </c>
      <c r="F642" s="44">
        <f t="shared" si="109"/>
        <v>0</v>
      </c>
    </row>
    <row r="643" spans="1:6" ht="12.75" customHeight="1" x14ac:dyDescent="0.2">
      <c r="A643" s="62" t="s">
        <v>630</v>
      </c>
      <c r="B643" s="63" t="s">
        <v>1284</v>
      </c>
      <c r="C643" s="267" t="s">
        <v>1285</v>
      </c>
      <c r="D643" s="59">
        <f>D422+D430</f>
        <v>2220430.0099999998</v>
      </c>
      <c r="E643" s="59">
        <f>E422+E430</f>
        <v>3939638.8600000003</v>
      </c>
      <c r="F643" s="44">
        <f t="shared" si="109"/>
        <v>177.42684265017661</v>
      </c>
    </row>
    <row r="644" spans="1:6" ht="12.75" customHeight="1" x14ac:dyDescent="0.2">
      <c r="A644" s="62" t="s">
        <v>630</v>
      </c>
      <c r="B644" s="63" t="s">
        <v>1286</v>
      </c>
      <c r="C644" s="267" t="s">
        <v>1287</v>
      </c>
      <c r="D644" s="59">
        <f>D423+D535</f>
        <v>1899467.48</v>
      </c>
      <c r="E644" s="59">
        <f>E423+E535</f>
        <v>3782612.08</v>
      </c>
      <c r="F644" s="44">
        <f t="shared" si="109"/>
        <v>199.1406602023005</v>
      </c>
    </row>
    <row r="645" spans="1:6" ht="12.75" customHeight="1" x14ac:dyDescent="0.2">
      <c r="A645" s="62" t="s">
        <v>630</v>
      </c>
      <c r="B645" s="63" t="s">
        <v>1288</v>
      </c>
      <c r="C645" s="267" t="s">
        <v>1289</v>
      </c>
      <c r="D645" s="59">
        <f t="shared" ref="D645:E645" si="163">IF(D643&gt;=D644,D643-D644,0)</f>
        <v>320962.5299999998</v>
      </c>
      <c r="E645" s="59">
        <f t="shared" si="163"/>
        <v>157026.78000000026</v>
      </c>
      <c r="F645" s="44">
        <f t="shared" si="109"/>
        <v>48.92371081446808</v>
      </c>
    </row>
    <row r="646" spans="1:6" ht="12.75" customHeight="1" x14ac:dyDescent="0.2">
      <c r="A646" s="62" t="s">
        <v>630</v>
      </c>
      <c r="B646" s="63" t="s">
        <v>1290</v>
      </c>
      <c r="C646" s="267" t="s">
        <v>1291</v>
      </c>
      <c r="D646" s="59">
        <f t="shared" ref="D646:E646" si="164">IF(D644&gt;=D643,D644-D643,0)</f>
        <v>0</v>
      </c>
      <c r="E646" s="59">
        <f t="shared" si="164"/>
        <v>0</v>
      </c>
      <c r="F646" s="44" t="str">
        <f t="shared" si="109"/>
        <v>-</v>
      </c>
    </row>
    <row r="647" spans="1:6" ht="24" x14ac:dyDescent="0.2">
      <c r="A647" s="271" t="s">
        <v>1292</v>
      </c>
      <c r="B647" s="63" t="s">
        <v>1293</v>
      </c>
      <c r="C647" s="272" t="s">
        <v>1292</v>
      </c>
      <c r="D647" s="59">
        <f>IF(D426-D427+D641-D642&gt;=0,D426-D427+D641-D642,0)</f>
        <v>38164.44</v>
      </c>
      <c r="E647" s="59">
        <f>IF(E426-E427+E641-E642&gt;=0,E426-E427+E641-E642,0)</f>
        <v>312152.30000000016</v>
      </c>
      <c r="F647" s="44">
        <f t="shared" si="109"/>
        <v>817.91400581274127</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359126.9699999998</v>
      </c>
      <c r="E649" s="59">
        <f t="shared" si="165"/>
        <v>469179.08000000042</v>
      </c>
      <c r="F649" s="44">
        <f t="shared" si="109"/>
        <v>130.64434564744627</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115531.94</v>
      </c>
      <c r="E653" s="193">
        <v>807445.37</v>
      </c>
      <c r="F653" s="44">
        <f t="shared" ref="F653:F740" si="167">IF(D653&lt;&gt;0,IF(E653/D653&gt;=100,"&gt;&gt;100",E653/D653*100),"-")</f>
        <v>698.89363062716689</v>
      </c>
    </row>
    <row r="654" spans="1:6" ht="12.75" customHeight="1" x14ac:dyDescent="0.2">
      <c r="A654" s="62" t="s">
        <v>1305</v>
      </c>
      <c r="B654" s="63" t="s">
        <v>1306</v>
      </c>
      <c r="C654" s="267" t="s">
        <v>1305</v>
      </c>
      <c r="D654" s="193">
        <v>1709300.2</v>
      </c>
      <c r="E654" s="193">
        <v>1741290.3</v>
      </c>
      <c r="F654" s="44">
        <f t="shared" si="167"/>
        <v>101.871531987184</v>
      </c>
    </row>
    <row r="655" spans="1:6" ht="12.75" customHeight="1" x14ac:dyDescent="0.2">
      <c r="A655" s="62" t="s">
        <v>1307</v>
      </c>
      <c r="B655" s="63" t="s">
        <v>1308</v>
      </c>
      <c r="C655" s="267" t="s">
        <v>1307</v>
      </c>
      <c r="D655" s="193">
        <v>1267534.83</v>
      </c>
      <c r="E655" s="193">
        <v>1886491.9</v>
      </c>
      <c r="F655" s="44">
        <f t="shared" si="167"/>
        <v>148.83156307428646</v>
      </c>
    </row>
    <row r="656" spans="1:6" ht="24" x14ac:dyDescent="0.2">
      <c r="A656" s="62">
        <v>11</v>
      </c>
      <c r="B656" s="63" t="s">
        <v>1309</v>
      </c>
      <c r="C656" s="267" t="s">
        <v>1310</v>
      </c>
      <c r="D656" s="59">
        <f t="shared" ref="D656:E656" si="168">+D653+D654-D655</f>
        <v>557297.30999999982</v>
      </c>
      <c r="E656" s="59">
        <f t="shared" si="168"/>
        <v>662243.77</v>
      </c>
      <c r="F656" s="44">
        <f t="shared" si="167"/>
        <v>118.83132362508626</v>
      </c>
    </row>
    <row r="657" spans="1:6" ht="24" x14ac:dyDescent="0.2">
      <c r="A657" s="62" t="s">
        <v>630</v>
      </c>
      <c r="B657" s="63" t="s">
        <v>1311</v>
      </c>
      <c r="C657" s="267" t="s">
        <v>1312</v>
      </c>
      <c r="D657" s="273">
        <v>8</v>
      </c>
      <c r="E657" s="273">
        <v>8</v>
      </c>
      <c r="F657" s="44">
        <f t="shared" si="167"/>
        <v>100</v>
      </c>
    </row>
    <row r="658" spans="1:6" ht="24" x14ac:dyDescent="0.2">
      <c r="A658" s="62" t="s">
        <v>630</v>
      </c>
      <c r="B658" s="63" t="s">
        <v>1313</v>
      </c>
      <c r="C658" s="267" t="s">
        <v>1314</v>
      </c>
      <c r="D658" s="273">
        <v>0</v>
      </c>
      <c r="E658" s="273"/>
      <c r="F658" s="44" t="str">
        <f t="shared" si="167"/>
        <v>-</v>
      </c>
    </row>
    <row r="659" spans="1:6" ht="12.75" customHeight="1" x14ac:dyDescent="0.2">
      <c r="A659" s="62" t="s">
        <v>630</v>
      </c>
      <c r="B659" s="63" t="s">
        <v>1315</v>
      </c>
      <c r="C659" s="267" t="s">
        <v>1316</v>
      </c>
      <c r="D659" s="273">
        <v>7</v>
      </c>
      <c r="E659" s="273">
        <v>6</v>
      </c>
      <c r="F659" s="44">
        <f t="shared" si="167"/>
        <v>85.714285714285708</v>
      </c>
    </row>
    <row r="660" spans="1:6" ht="12.75" customHeight="1" x14ac:dyDescent="0.2">
      <c r="A660" s="62" t="s">
        <v>630</v>
      </c>
      <c r="B660" s="63" t="s">
        <v>1317</v>
      </c>
      <c r="C660" s="267" t="s">
        <v>1318</v>
      </c>
      <c r="D660" s="273">
        <v>0</v>
      </c>
      <c r="E660" s="273"/>
      <c r="F660" s="44" t="str">
        <f t="shared" si="167"/>
        <v>-</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v>52846.03</v>
      </c>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544586.76</v>
      </c>
      <c r="E669" s="193">
        <v>76482</v>
      </c>
      <c r="F669" s="44">
        <f t="shared" si="167"/>
        <v>14.044043230136552</v>
      </c>
    </row>
    <row r="670" spans="1:6" ht="12.75" customHeight="1" x14ac:dyDescent="0.2">
      <c r="A670" s="62">
        <v>63312</v>
      </c>
      <c r="B670" s="63" t="s">
        <v>1338</v>
      </c>
      <c r="C670" s="267" t="s">
        <v>1339</v>
      </c>
      <c r="D670" s="193">
        <v>615</v>
      </c>
      <c r="E670" s="193">
        <v>143499.5</v>
      </c>
      <c r="F670" s="44" t="str">
        <f t="shared" si="167"/>
        <v>&gt;&gt;100</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332000</v>
      </c>
      <c r="E673" s="193">
        <v>32638.73</v>
      </c>
      <c r="F673" s="44">
        <f t="shared" si="167"/>
        <v>9.830942771084338</v>
      </c>
    </row>
    <row r="674" spans="1:6" ht="12.75" customHeight="1" x14ac:dyDescent="0.2">
      <c r="A674" s="62">
        <v>63322</v>
      </c>
      <c r="B674" s="63" t="s">
        <v>1346</v>
      </c>
      <c r="C674" s="267" t="s">
        <v>1347</v>
      </c>
      <c r="D674" s="193">
        <v>0</v>
      </c>
      <c r="E674" s="193">
        <v>70000</v>
      </c>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29453.1</v>
      </c>
      <c r="E679" s="191"/>
      <c r="F679" s="70">
        <f t="shared" si="167"/>
        <v>0</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61497.120000000003</v>
      </c>
      <c r="E706" s="191"/>
      <c r="F706" s="70">
        <f t="shared" si="167"/>
        <v>0</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v>4.34</v>
      </c>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3032.83</v>
      </c>
      <c r="E734" s="191">
        <v>1187.82</v>
      </c>
      <c r="F734" s="70">
        <f t="shared" si="167"/>
        <v>39.165399972962547</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15625</v>
      </c>
      <c r="E737" s="193">
        <v>91250</v>
      </c>
      <c r="F737" s="44">
        <f t="shared" si="167"/>
        <v>584</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4221.2299999999996</v>
      </c>
      <c r="E741" s="191">
        <v>2100.41</v>
      </c>
      <c r="F741" s="70">
        <f t="shared" ref="F741:F1006" si="169">IF(D741&lt;&gt;0,IF(E741/D741&gt;=100,"&gt;&gt;100",E741/D741*100),"-")</f>
        <v>49.758245819346499</v>
      </c>
    </row>
    <row r="742" spans="1:6" ht="12.75" customHeight="1" x14ac:dyDescent="0.2">
      <c r="A742" s="69" t="s">
        <v>1462</v>
      </c>
      <c r="B742" s="64" t="s">
        <v>1463</v>
      </c>
      <c r="C742" s="301" t="s">
        <v>1462</v>
      </c>
      <c r="D742" s="191">
        <v>1632</v>
      </c>
      <c r="E742" s="191">
        <v>1344</v>
      </c>
      <c r="F742" s="70">
        <f t="shared" si="169"/>
        <v>82.35294117647058</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1940.34</v>
      </c>
      <c r="E760" s="193">
        <v>13266.46</v>
      </c>
      <c r="F760" s="44">
        <f t="shared" si="169"/>
        <v>683.71831740828929</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5000</v>
      </c>
      <c r="E846" s="193">
        <v>10600</v>
      </c>
      <c r="F846" s="44">
        <f t="shared" si="169"/>
        <v>212</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19908.400000000001</v>
      </c>
      <c r="E848" s="193">
        <v>14700</v>
      </c>
      <c r="F848" s="44">
        <f t="shared" si="169"/>
        <v>73.838178859175017</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67377.56</v>
      </c>
      <c r="E850" s="193">
        <v>96995.89</v>
      </c>
      <c r="F850" s="44">
        <f t="shared" si="169"/>
        <v>143.95874531520582</v>
      </c>
    </row>
    <row r="851" spans="1:6" ht="12.75" customHeight="1" x14ac:dyDescent="0.2">
      <c r="A851" s="62">
        <v>37221</v>
      </c>
      <c r="B851" s="63" t="s">
        <v>1679</v>
      </c>
      <c r="C851" s="267" t="s">
        <v>1680</v>
      </c>
      <c r="D851" s="193">
        <v>14721.22</v>
      </c>
      <c r="E851" s="193">
        <v>13365.38</v>
      </c>
      <c r="F851" s="44">
        <f t="shared" si="169"/>
        <v>90.789893772391153</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v>1879.73</v>
      </c>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8214.86</v>
      </c>
      <c r="E855" s="193">
        <v>11214.61</v>
      </c>
      <c r="F855" s="44">
        <f t="shared" si="169"/>
        <v>136.51614269750186</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20514.509999999998</v>
      </c>
      <c r="E857" s="193">
        <v>6839.05</v>
      </c>
      <c r="F857" s="44">
        <f t="shared" si="169"/>
        <v>33.337622980027312</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612622.66</v>
      </c>
      <c r="E916" s="191">
        <v>2215817.94</v>
      </c>
      <c r="F916" s="70">
        <f t="shared" si="169"/>
        <v>361.69376105023605</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1728.54</v>
      </c>
      <c r="E981" s="191"/>
      <c r="F981" s="70">
        <f t="shared" si="169"/>
        <v>0</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D107" sqref="D10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1758740.38</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5535191.3799999999</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848831.55999999994</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86739.49</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707623.83</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621.09</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47939.02</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680</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5228.13</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2468852.0299999998</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2217507.79</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v>2217507.79</v>
      </c>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3622386.1500000004</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753932.62</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86739.49</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614876.92000000004</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573.48</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44186.82</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680</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6875.91</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2866763.68</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1689.85</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1689.85</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3671545.6099999994</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48146.85</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48146.85</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v>38256.89</v>
      </c>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v>9889.9599999999991</v>
      </c>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3623398.7600000002</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92926.95</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3530471.81</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0"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12</v>
      </c>
      <c r="G3" s="95">
        <f>IF(RefStr!C12&lt;&gt;"",INT(VALUE(MID(RefStr!C12,1,4))),0)</f>
        <v>2025</v>
      </c>
      <c r="H3" s="99">
        <f>IF(RefStr!C12&lt;&gt;"",INT(VALUE(MID(RefStr!C12,6,2))),0)</f>
        <v>6</v>
      </c>
      <c r="I3" s="100">
        <f>RefStr!C10*1</f>
        <v>22</v>
      </c>
      <c r="J3" s="101" t="str">
        <f>RefStr!H7</f>
        <v>DA</v>
      </c>
      <c r="K3" s="99" t="str">
        <f>RefStr!H9</f>
        <v>NE</v>
      </c>
      <c r="L3" s="99" t="str">
        <f>RefStr!H10</f>
        <v>NE</v>
      </c>
      <c r="M3" s="99" t="str">
        <f>RefStr!H8</f>
        <v>NE</v>
      </c>
      <c r="N3" s="99" t="str">
        <f>RefStr!H11</f>
        <v>DA</v>
      </c>
      <c r="O3" s="102">
        <f>RefStr!C6</f>
        <v>25992</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12</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Provjera</v>
      </c>
      <c r="C229" s="90" t="s">
        <v>3428</v>
      </c>
      <c r="D229" s="94"/>
      <c r="E229" s="50">
        <f t="shared" si="17"/>
        <v>0</v>
      </c>
      <c r="F229" s="50">
        <f t="shared" ref="F229:F297" si="18">MAX(L229:O229)</f>
        <v>1</v>
      </c>
      <c r="G229" s="50"/>
      <c r="H229" s="50"/>
      <c r="I229" s="50"/>
      <c r="J229" s="50"/>
      <c r="K229" s="50"/>
      <c r="L229" s="50">
        <f>IF(AND('PR-RAS'!D24&gt;0,'PR-RAS'!D662=0,'PR-RAS'!D663=0),1,0)</f>
        <v>1</v>
      </c>
      <c r="M229" s="50">
        <f>IF(AND('PR-RAS'!E24&gt;0,'PR-RAS'!E662=0,'PR-RAS'!E663=0),1,0)</f>
        <v>1</v>
      </c>
      <c r="N229" s="50"/>
      <c r="O229" s="50"/>
      <c r="P229" s="50"/>
    </row>
    <row r="230" spans="1:16" ht="30" customHeight="1" x14ac:dyDescent="0.2">
      <c r="A230" s="104">
        <v>270</v>
      </c>
      <c r="B230" s="105" t="str">
        <f t="shared" si="16"/>
        <v>Provjera</v>
      </c>
      <c r="C230" s="90" t="s">
        <v>3429</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3431</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Provjera</v>
      </c>
      <c r="C235" s="90" t="s">
        <v>3434</v>
      </c>
      <c r="D235" s="94"/>
      <c r="E235" s="50">
        <f>MAX(G235:K235)</f>
        <v>0</v>
      </c>
      <c r="F235" s="50">
        <f>MAX(L235:O235)</f>
        <v>1</v>
      </c>
      <c r="G235" s="50"/>
      <c r="H235" s="50"/>
      <c r="I235" s="50"/>
      <c r="J235" s="50"/>
      <c r="K235" s="50"/>
      <c r="L235" s="50">
        <f>IF(AND('PR-RAS'!D111&gt;0,'PR-RAS'!D722=0),1,0)</f>
        <v>1</v>
      </c>
      <c r="M235" s="50">
        <f>IF(AND('PR-RAS'!E111&gt;0,'PR-RAS'!E722=0),1,0)</f>
        <v>0</v>
      </c>
      <c r="N235" s="50"/>
      <c r="O235" s="50"/>
      <c r="P235" s="50"/>
    </row>
    <row r="236" spans="1:16" ht="60.6" customHeight="1" x14ac:dyDescent="0.2">
      <c r="A236" s="104">
        <v>179</v>
      </c>
      <c r="B236" s="105" t="str">
        <f t="shared" si="16"/>
        <v>Provjera</v>
      </c>
      <c r="C236" s="90" t="s">
        <v>3435</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Provjera</v>
      </c>
      <c r="C238" s="90" t="s">
        <v>3437</v>
      </c>
      <c r="D238" s="94"/>
      <c r="E238" s="50">
        <f t="shared" si="17"/>
        <v>0</v>
      </c>
      <c r="F238" s="50">
        <f t="shared" si="18"/>
        <v>1</v>
      </c>
      <c r="G238" s="50"/>
      <c r="H238" s="50"/>
      <c r="I238" s="50"/>
      <c r="J238" s="50"/>
      <c r="K238" s="50"/>
      <c r="L238" s="50">
        <f>IF(AND('PR-RAS'!D184&gt;0,'PR-RAS'!D736=0),1,0)</f>
        <v>1</v>
      </c>
      <c r="M238" s="50">
        <f>IF(AND('PR-RAS'!E184&gt;0,'PR-RAS'!E736=0),1,0)</f>
        <v>0</v>
      </c>
      <c r="N238" s="50"/>
      <c r="O238" s="50"/>
      <c r="P238" s="50"/>
    </row>
    <row r="239" spans="1:16" ht="32.25" customHeight="1" x14ac:dyDescent="0.2">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3445</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6"/>
        <v>Provjera</v>
      </c>
      <c r="C247" s="90" t="s">
        <v>3446</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Korisnik6</cp:lastModifiedBy>
  <cp:lastPrinted>2025-07-09T15:19:24Z</cp:lastPrinted>
  <dcterms:created xsi:type="dcterms:W3CDTF">2022-04-01T05:14:30Z</dcterms:created>
  <dcterms:modified xsi:type="dcterms:W3CDTF">2025-07-09T15:22:39Z</dcterms:modified>
</cp:coreProperties>
</file>